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ec_snb_glv\Desktop\"/>
    </mc:Choice>
  </mc:AlternateContent>
  <xr:revisionPtr revIDLastSave="0" documentId="13_ncr:1_{E0CAC242-E8D0-4290-80F8-646B5B1D13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8" i="1" s="1"/>
  <c r="D29" i="10"/>
  <c r="D30" i="9"/>
  <c r="D29" i="8"/>
  <c r="D24" i="8"/>
  <c r="F28" i="7"/>
  <c r="F29" i="7" s="1"/>
  <c r="G28" i="7"/>
  <c r="H28" i="7"/>
  <c r="E28" i="7"/>
  <c r="E29" i="7" s="1"/>
  <c r="H29" i="7"/>
  <c r="G29" i="7"/>
  <c r="D29" i="7"/>
  <c r="D29" i="6"/>
  <c r="D12" i="6"/>
  <c r="D24" i="6"/>
  <c r="D29" i="5"/>
  <c r="D29" i="4"/>
  <c r="F28" i="4"/>
  <c r="G28" i="4"/>
  <c r="H28" i="4"/>
  <c r="E28" i="4"/>
  <c r="D29" i="3"/>
  <c r="D28" i="2"/>
  <c r="F27" i="1"/>
  <c r="F28" i="1" s="1"/>
  <c r="G27" i="1"/>
  <c r="G28" i="1" s="1"/>
  <c r="H27" i="1"/>
  <c r="H28" i="1" s="1"/>
  <c r="E27" i="1"/>
  <c r="E28" i="1" s="1"/>
  <c r="H24" i="7" l="1"/>
  <c r="G24" i="7"/>
  <c r="F24" i="7"/>
  <c r="E24" i="7"/>
  <c r="H12" i="7"/>
  <c r="G12" i="7"/>
  <c r="F12" i="7"/>
  <c r="E12" i="7"/>
  <c r="H28" i="3" l="1"/>
  <c r="G28" i="3"/>
  <c r="F28" i="3"/>
  <c r="E28" i="3"/>
  <c r="H24" i="3"/>
  <c r="G24" i="3"/>
  <c r="F24" i="3"/>
  <c r="E24" i="3"/>
  <c r="H12" i="3"/>
  <c r="H29" i="3" s="1"/>
  <c r="G12" i="3"/>
  <c r="G29" i="3" s="1"/>
  <c r="F12" i="3"/>
  <c r="F29" i="3" s="1"/>
  <c r="E12" i="3"/>
  <c r="E29" i="3" s="1"/>
  <c r="H27" i="2"/>
  <c r="G27" i="2"/>
  <c r="F27" i="2"/>
  <c r="E27" i="2"/>
  <c r="H23" i="2"/>
  <c r="G23" i="2"/>
  <c r="F23" i="2"/>
  <c r="E23" i="2"/>
  <c r="H11" i="2"/>
  <c r="G11" i="2"/>
  <c r="F11" i="2"/>
  <c r="E11" i="2"/>
  <c r="H28" i="10"/>
  <c r="H29" i="10" s="1"/>
  <c r="G28" i="10"/>
  <c r="G29" i="10" s="1"/>
  <c r="F28" i="10"/>
  <c r="F29" i="10" s="1"/>
  <c r="E28" i="10"/>
  <c r="E29" i="10" s="1"/>
  <c r="H24" i="10"/>
  <c r="G24" i="10"/>
  <c r="F24" i="10"/>
  <c r="E24" i="10"/>
  <c r="H12" i="10"/>
  <c r="G12" i="10"/>
  <c r="F12" i="10"/>
  <c r="E12" i="10"/>
  <c r="H29" i="9"/>
  <c r="G29" i="9"/>
  <c r="F29" i="9"/>
  <c r="E29" i="9"/>
  <c r="H25" i="9"/>
  <c r="G25" i="9"/>
  <c r="F25" i="9"/>
  <c r="E25" i="9"/>
  <c r="H13" i="9"/>
  <c r="G13" i="9"/>
  <c r="F13" i="9"/>
  <c r="E13" i="9"/>
  <c r="H28" i="8"/>
  <c r="H29" i="8" s="1"/>
  <c r="G28" i="8"/>
  <c r="G29" i="8" s="1"/>
  <c r="F28" i="8"/>
  <c r="F29" i="8" s="1"/>
  <c r="E28" i="8"/>
  <c r="E29" i="8" s="1"/>
  <c r="H24" i="8"/>
  <c r="G24" i="8"/>
  <c r="F24" i="8"/>
  <c r="E24" i="8"/>
  <c r="H12" i="8"/>
  <c r="G12" i="8"/>
  <c r="F12" i="8"/>
  <c r="E12" i="8"/>
  <c r="H28" i="6"/>
  <c r="H29" i="6" s="1"/>
  <c r="G28" i="6"/>
  <c r="G29" i="6" s="1"/>
  <c r="F28" i="6"/>
  <c r="F29" i="6" s="1"/>
  <c r="E28" i="6"/>
  <c r="E29" i="6" s="1"/>
  <c r="H24" i="6"/>
  <c r="G24" i="6"/>
  <c r="F24" i="6"/>
  <c r="E24" i="6"/>
  <c r="H12" i="6"/>
  <c r="G12" i="6"/>
  <c r="F12" i="6"/>
  <c r="E12" i="6"/>
  <c r="H28" i="5"/>
  <c r="H29" i="5" s="1"/>
  <c r="G28" i="5"/>
  <c r="G29" i="5" s="1"/>
  <c r="F28" i="5"/>
  <c r="F29" i="5" s="1"/>
  <c r="E28" i="5"/>
  <c r="E29" i="5" s="1"/>
  <c r="H24" i="5"/>
  <c r="G24" i="5"/>
  <c r="F24" i="5"/>
  <c r="E24" i="5"/>
  <c r="H12" i="5"/>
  <c r="G12" i="5"/>
  <c r="F12" i="5"/>
  <c r="E12" i="5"/>
  <c r="H24" i="4"/>
  <c r="G24" i="4"/>
  <c r="F24" i="4"/>
  <c r="E24" i="4"/>
  <c r="H12" i="4"/>
  <c r="H29" i="4" s="1"/>
  <c r="G12" i="4"/>
  <c r="G29" i="4" s="1"/>
  <c r="F12" i="4"/>
  <c r="F29" i="4" s="1"/>
  <c r="E12" i="4"/>
  <c r="E29" i="4" s="1"/>
  <c r="H23" i="1"/>
  <c r="G23" i="1"/>
  <c r="F23" i="1"/>
  <c r="E23" i="1"/>
  <c r="H12" i="1"/>
  <c r="G12" i="1"/>
  <c r="F12" i="1"/>
  <c r="E12" i="1"/>
  <c r="E30" i="9" l="1"/>
  <c r="G28" i="2"/>
  <c r="E28" i="2"/>
  <c r="F28" i="2"/>
  <c r="H28" i="2"/>
  <c r="F30" i="9"/>
  <c r="G30" i="9"/>
  <c r="H30" i="9"/>
</calcChain>
</file>

<file path=xl/sharedStrings.xml><?xml version="1.0" encoding="utf-8"?>
<sst xmlns="http://schemas.openxmlformats.org/spreadsheetml/2006/main" count="538" uniqueCount="119">
  <si>
    <t>Номер рецептуры или технологической карты</t>
  </si>
  <si>
    <t xml:space="preserve">Наименование блюда </t>
  </si>
  <si>
    <t>Масса порции (г)</t>
  </si>
  <si>
    <t>Пищевые вещества</t>
  </si>
  <si>
    <t>Энергетическая ценность, Ккал</t>
  </si>
  <si>
    <t>Ед изм</t>
  </si>
  <si>
    <t>Белки</t>
  </si>
  <si>
    <t>Жиры</t>
  </si>
  <si>
    <t>Углеводы</t>
  </si>
  <si>
    <t>Завтрак</t>
  </si>
  <si>
    <t>Каша манная молочная</t>
  </si>
  <si>
    <t>г</t>
  </si>
  <si>
    <t>Омлет натуральный</t>
  </si>
  <si>
    <t>Какао с молоком</t>
  </si>
  <si>
    <t>Батон йодированный</t>
  </si>
  <si>
    <t>Итого завтрак:</t>
  </si>
  <si>
    <t>Обед</t>
  </si>
  <si>
    <t>Салат из свежих помидоров с маслом растительным</t>
  </si>
  <si>
    <t>95/433/366</t>
  </si>
  <si>
    <t>Борщ с капустой, картофелем с птицей и зеленью и сметаной</t>
  </si>
  <si>
    <t>250/10/2/10</t>
  </si>
  <si>
    <t>Жаркое по-домашнему</t>
  </si>
  <si>
    <t>Компот из сухофруктов с витамином С</t>
  </si>
  <si>
    <t>Хлеб ржано-пшеничный</t>
  </si>
  <si>
    <t>Итого обед:</t>
  </si>
  <si>
    <t>Полдник</t>
  </si>
  <si>
    <t xml:space="preserve">Сок фруктовый </t>
  </si>
  <si>
    <t>Яблоко</t>
  </si>
  <si>
    <t>Итого полдник:</t>
  </si>
  <si>
    <t>Итого за день:</t>
  </si>
  <si>
    <t>Каша "Дружба"</t>
  </si>
  <si>
    <t>Пудинг из творога со сгущеным молоком</t>
  </si>
  <si>
    <t>100/10</t>
  </si>
  <si>
    <t>Кофейный напиток с молоком</t>
  </si>
  <si>
    <t>Салат из свежих помидоров и огурцов и маслом растительным</t>
  </si>
  <si>
    <t>80</t>
  </si>
  <si>
    <t>120</t>
  </si>
  <si>
    <t>Суп картофельный с рыбой</t>
  </si>
  <si>
    <t>Биточки из птицы</t>
  </si>
  <si>
    <t>90</t>
  </si>
  <si>
    <t>Капуста тушеная</t>
  </si>
  <si>
    <t>100</t>
  </si>
  <si>
    <t>Каша из крупы "Геркулес" вязкая с маслом сливочным</t>
  </si>
  <si>
    <t>Салат из свеклы с черносливом с маслом растительным</t>
  </si>
  <si>
    <t>114/366</t>
  </si>
  <si>
    <t>Суп гороховый с картофелем и птицей</t>
  </si>
  <si>
    <t>250/10</t>
  </si>
  <si>
    <t>359, 408</t>
  </si>
  <si>
    <t>Печень, тушенная в соусе сметанном</t>
  </si>
  <si>
    <t>Пюре картофельное</t>
  </si>
  <si>
    <t>200</t>
  </si>
  <si>
    <t>Апельсин</t>
  </si>
  <si>
    <t>Каша пшенная молочная</t>
  </si>
  <si>
    <t>Омлет натуральный с зеленым горошком</t>
  </si>
  <si>
    <t>100/30</t>
  </si>
  <si>
    <t>130/366</t>
  </si>
  <si>
    <t>Суп  с макаронными изделиями, картофелем с птицей</t>
  </si>
  <si>
    <t xml:space="preserve">Рыба, тушеная в томате с овощами </t>
  </si>
  <si>
    <t>Рис отварной</t>
  </si>
  <si>
    <t>Киви</t>
  </si>
  <si>
    <t>Каша молочная рисовая молочная</t>
  </si>
  <si>
    <t>Бутерброд с маслом сливочным</t>
  </si>
  <si>
    <t>30/20</t>
  </si>
  <si>
    <t>Салат из редиса с маслом растительным</t>
  </si>
  <si>
    <t>Птица в соусе с томатом</t>
  </si>
  <si>
    <t>Каша гречневая рассыпчатоя</t>
  </si>
  <si>
    <t>Компот из  свежих яблок с витамином С</t>
  </si>
  <si>
    <t>Яйцо вареное</t>
  </si>
  <si>
    <t>Чай с сахаром</t>
  </si>
  <si>
    <t>Салат из огурцов с зеленью и маслом растительным</t>
  </si>
  <si>
    <t>100/366/433</t>
  </si>
  <si>
    <t>Рассольник ленинградский с птицей и сметаной</t>
  </si>
  <si>
    <t>250/10/10</t>
  </si>
  <si>
    <t>327</t>
  </si>
  <si>
    <t>Гуляш мясной</t>
  </si>
  <si>
    <t>256</t>
  </si>
  <si>
    <t>Макароны отварные</t>
  </si>
  <si>
    <t>Напиток из шиповника</t>
  </si>
  <si>
    <t>Сельдь с луком</t>
  </si>
  <si>
    <t>50/30</t>
  </si>
  <si>
    <t>104/366/433</t>
  </si>
  <si>
    <t>Щи из свежей капусты с картофелем и птицей и сметаной</t>
  </si>
  <si>
    <t>Котлета "Школьная"</t>
  </si>
  <si>
    <t>Макаронные изделия отварные  с сыром</t>
  </si>
  <si>
    <t>Салат из капусты белокачанной и зеленью с маслом растительным</t>
  </si>
  <si>
    <t xml:space="preserve">Котлета рыбная </t>
  </si>
  <si>
    <t>Каша гречневая вязкая</t>
  </si>
  <si>
    <t>Чай с лимоном</t>
  </si>
  <si>
    <t>Макаронные изделия отварные</t>
  </si>
  <si>
    <t>7 день (вторник)</t>
  </si>
  <si>
    <t>Салат из капусты белокочаной с огурцом с маслом растительным</t>
  </si>
  <si>
    <t>Примерное меню  для детей в лагерях c дневным пребыванием</t>
  </si>
  <si>
    <t>1 день (понедельник)</t>
  </si>
  <si>
    <t>2 день (вторник)</t>
  </si>
  <si>
    <t>3 день (среда)</t>
  </si>
  <si>
    <t>4 день (четверг)</t>
  </si>
  <si>
    <t>5 день (пятница)</t>
  </si>
  <si>
    <t>6 день (понедельник)</t>
  </si>
  <si>
    <t>8день (среда)</t>
  </si>
  <si>
    <t>9 день (четверг)</t>
  </si>
  <si>
    <t>10 день (пятница)</t>
  </si>
  <si>
    <t>30/15/5</t>
  </si>
  <si>
    <t>150</t>
  </si>
  <si>
    <t>Бутерброд с сыром и маслом сливочным</t>
  </si>
  <si>
    <t>279/471</t>
  </si>
  <si>
    <t>Запеканка  с творогом  со сгущеным молоком</t>
  </si>
  <si>
    <t>Завтрак 2</t>
  </si>
  <si>
    <t>Завтрак 1</t>
  </si>
  <si>
    <t>Итого завтрак 1:</t>
  </si>
  <si>
    <t>Итого завтрак 2 :</t>
  </si>
  <si>
    <t>Номертехнологической карты</t>
  </si>
  <si>
    <t>200/7</t>
  </si>
  <si>
    <t>30/20/5</t>
  </si>
  <si>
    <t>502</t>
  </si>
  <si>
    <t>950</t>
  </si>
  <si>
    <t>Завтрак1</t>
  </si>
  <si>
    <t>Итого завтрак1:</t>
  </si>
  <si>
    <t>Выпечка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</si>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</sst>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"/>
    <numFmt numFmtId="165" formatCode="0.0"/>
    <numFmt numFmtId="166" formatCode="0.00;[Red]0.00"/>
    <numFmt numFmtId="167" formatCode="#,##0.00&quot;р.&quot;"/>
    <numFmt numFmtId="168" formatCode="0.0;[Red]0.0"/>
    <numFmt numFmtId="169" formatCode="#,##0.0\ _₽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0">
    <xf numFmtId="0" fontId="0" fillId="0" borderId="0" xfId="0"/>
    <xf numFmtId="0" fontId="1" fillId="0" borderId="0" xfId="0" applyFont="1" applyAlignment="1">
      <alignment vertical="top"/>
    </xf>
    <xf numFmtId="0" fontId="3" fillId="2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2" borderId="14" xfId="0" applyFont="1" applyFill="1" applyBorder="1" applyAlignment="1">
      <alignment horizont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top"/>
    </xf>
    <xf numFmtId="2" fontId="4" fillId="0" borderId="16" xfId="0" applyNumberFormat="1" applyFont="1" applyBorder="1" applyAlignment="1">
      <alignment horizontal="center" vertical="top"/>
    </xf>
    <xf numFmtId="49" fontId="4" fillId="0" borderId="15" xfId="0" applyNumberFormat="1" applyFont="1" applyBorder="1" applyAlignment="1">
      <alignment horizontal="center" vertical="top"/>
    </xf>
    <xf numFmtId="165" fontId="4" fillId="0" borderId="15" xfId="0" applyNumberFormat="1" applyFont="1" applyBorder="1" applyAlignment="1">
      <alignment horizontal="center"/>
    </xf>
    <xf numFmtId="0" fontId="4" fillId="0" borderId="15" xfId="0" applyFont="1" applyBorder="1" applyAlignment="1">
      <alignment vertical="top"/>
    </xf>
    <xf numFmtId="0" fontId="3" fillId="0" borderId="15" xfId="0" applyFont="1" applyBorder="1" applyAlignment="1">
      <alignment horizontal="center" vertical="top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top" wrapText="1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 vertical="top"/>
    </xf>
    <xf numFmtId="0" fontId="4" fillId="2" borderId="15" xfId="0" applyFont="1" applyFill="1" applyBorder="1" applyAlignment="1">
      <alignment horizontal="left" vertical="top"/>
    </xf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center"/>
    </xf>
    <xf numFmtId="166" fontId="4" fillId="0" borderId="16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top"/>
    </xf>
    <xf numFmtId="164" fontId="4" fillId="0" borderId="15" xfId="0" applyNumberFormat="1" applyFont="1" applyBorder="1" applyAlignment="1">
      <alignment horizontal="center" vertical="top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left" vertical="top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/>
    </xf>
    <xf numFmtId="164" fontId="4" fillId="0" borderId="11" xfId="0" applyNumberFormat="1" applyFont="1" applyBorder="1" applyAlignment="1">
      <alignment horizontal="center" vertical="top"/>
    </xf>
    <xf numFmtId="166" fontId="4" fillId="0" borderId="24" xfId="0" applyNumberFormat="1" applyFont="1" applyBorder="1" applyAlignment="1">
      <alignment horizontal="center" vertical="top"/>
    </xf>
    <xf numFmtId="0" fontId="4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4" fillId="0" borderId="30" xfId="0" applyFont="1" applyBorder="1" applyAlignment="1">
      <alignment vertical="top"/>
    </xf>
    <xf numFmtId="164" fontId="4" fillId="0" borderId="30" xfId="0" applyNumberFormat="1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164" fontId="4" fillId="2" borderId="11" xfId="0" applyNumberFormat="1" applyFont="1" applyFill="1" applyBorder="1" applyAlignment="1">
      <alignment horizontal="center" vertical="top"/>
    </xf>
    <xf numFmtId="0" fontId="4" fillId="2" borderId="14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top"/>
    </xf>
    <xf numFmtId="0" fontId="4" fillId="0" borderId="30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16" xfId="0" applyFont="1" applyBorder="1" applyAlignment="1">
      <alignment horizontal="center" vertical="top"/>
    </xf>
    <xf numFmtId="0" fontId="4" fillId="0" borderId="11" xfId="0" applyFont="1" applyBorder="1" applyAlignment="1">
      <alignment horizontal="left" vertical="center" wrapText="1"/>
    </xf>
    <xf numFmtId="164" fontId="4" fillId="2" borderId="24" xfId="0" applyNumberFormat="1" applyFont="1" applyFill="1" applyBorder="1" applyAlignment="1">
      <alignment horizontal="center" vertical="top"/>
    </xf>
    <xf numFmtId="164" fontId="4" fillId="0" borderId="24" xfId="0" applyNumberFormat="1" applyFont="1" applyBorder="1" applyAlignment="1">
      <alignment horizontal="center" vertical="top"/>
    </xf>
    <xf numFmtId="0" fontId="4" fillId="2" borderId="29" xfId="0" applyFont="1" applyFill="1" applyBorder="1"/>
    <xf numFmtId="0" fontId="4" fillId="0" borderId="30" xfId="0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/>
    </xf>
    <xf numFmtId="164" fontId="3" fillId="0" borderId="31" xfId="0" applyNumberFormat="1" applyFont="1" applyBorder="1" applyAlignment="1">
      <alignment horizontal="center"/>
    </xf>
    <xf numFmtId="0" fontId="4" fillId="2" borderId="15" xfId="0" applyFont="1" applyFill="1" applyBorder="1" applyAlignment="1">
      <alignment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top"/>
    </xf>
    <xf numFmtId="164" fontId="4" fillId="2" borderId="16" xfId="0" applyNumberFormat="1" applyFont="1" applyFill="1" applyBorder="1" applyAlignment="1">
      <alignment horizontal="center" vertical="top"/>
    </xf>
    <xf numFmtId="164" fontId="4" fillId="0" borderId="16" xfId="0" applyNumberFormat="1" applyFont="1" applyBorder="1" applyAlignment="1">
      <alignment horizontal="center" vertical="top"/>
    </xf>
    <xf numFmtId="164" fontId="3" fillId="0" borderId="37" xfId="0" applyNumberFormat="1" applyFont="1" applyBorder="1" applyAlignment="1">
      <alignment horizontal="center" vertical="top"/>
    </xf>
    <xf numFmtId="164" fontId="3" fillId="0" borderId="38" xfId="0" applyNumberFormat="1" applyFont="1" applyBorder="1" applyAlignment="1">
      <alignment horizontal="center" vertical="top"/>
    </xf>
    <xf numFmtId="164" fontId="4" fillId="0" borderId="31" xfId="0" applyNumberFormat="1" applyFont="1" applyBorder="1" applyAlignment="1">
      <alignment horizontal="center" vertical="top"/>
    </xf>
    <xf numFmtId="49" fontId="4" fillId="2" borderId="1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 wrapText="1"/>
    </xf>
    <xf numFmtId="167" fontId="4" fillId="0" borderId="15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center" wrapText="1"/>
    </xf>
    <xf numFmtId="0" fontId="4" fillId="0" borderId="41" xfId="0" applyFont="1" applyBorder="1" applyAlignment="1">
      <alignment wrapText="1"/>
    </xf>
    <xf numFmtId="165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4" fontId="4" fillId="2" borderId="15" xfId="0" applyNumberFormat="1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top"/>
    </xf>
    <xf numFmtId="0" fontId="4" fillId="2" borderId="2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1" fontId="4" fillId="2" borderId="15" xfId="0" applyNumberFormat="1" applyFont="1" applyFill="1" applyBorder="1" applyAlignment="1">
      <alignment horizontal="right" vertical="center" wrapText="1"/>
    </xf>
    <xf numFmtId="165" fontId="4" fillId="2" borderId="15" xfId="0" applyNumberFormat="1" applyFont="1" applyFill="1" applyBorder="1" applyAlignment="1">
      <alignment horizontal="center" vertical="center" wrapText="1"/>
    </xf>
    <xf numFmtId="165" fontId="4" fillId="2" borderId="16" xfId="0" applyNumberFormat="1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top"/>
    </xf>
    <xf numFmtId="0" fontId="4" fillId="0" borderId="0" xfId="0" applyFont="1" applyAlignment="1">
      <alignment horizontal="center" wrapText="1"/>
    </xf>
    <xf numFmtId="0" fontId="3" fillId="2" borderId="28" xfId="0" applyFont="1" applyFill="1" applyBorder="1" applyAlignment="1">
      <alignment horizontal="center" vertical="top"/>
    </xf>
    <xf numFmtId="0" fontId="3" fillId="0" borderId="30" xfId="0" applyFont="1" applyBorder="1" applyAlignment="1">
      <alignment horizontal="center"/>
    </xf>
    <xf numFmtId="49" fontId="4" fillId="0" borderId="15" xfId="0" applyNumberFormat="1" applyFont="1" applyBorder="1" applyAlignment="1">
      <alignment horizontal="right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2" borderId="29" xfId="0" applyFont="1" applyFill="1" applyBorder="1" applyAlignment="1">
      <alignment horizontal="center" vertical="top"/>
    </xf>
    <xf numFmtId="0" fontId="3" fillId="2" borderId="30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top"/>
    </xf>
    <xf numFmtId="166" fontId="4" fillId="2" borderId="0" xfId="0" applyNumberFormat="1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49" fontId="4" fillId="2" borderId="18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vertical="top"/>
    </xf>
    <xf numFmtId="0" fontId="4" fillId="2" borderId="1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4" fillId="2" borderId="28" xfId="0" applyFont="1" applyFill="1" applyBorder="1" applyAlignment="1">
      <alignment horizontal="center"/>
    </xf>
    <xf numFmtId="0" fontId="3" fillId="0" borderId="37" xfId="0" applyFont="1" applyBorder="1" applyAlignment="1">
      <alignment horizontal="center" vertical="top"/>
    </xf>
    <xf numFmtId="0" fontId="4" fillId="0" borderId="37" xfId="0" applyFont="1" applyBorder="1" applyAlignment="1">
      <alignment horizontal="center" vertical="center" wrapText="1"/>
    </xf>
    <xf numFmtId="49" fontId="4" fillId="0" borderId="37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top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top"/>
    </xf>
    <xf numFmtId="0" fontId="4" fillId="0" borderId="38" xfId="0" applyFont="1" applyBorder="1" applyAlignment="1">
      <alignment horizontal="center" vertical="top"/>
    </xf>
    <xf numFmtId="0" fontId="4" fillId="2" borderId="15" xfId="0" applyFont="1" applyFill="1" applyBorder="1" applyAlignment="1">
      <alignment vertical="top"/>
    </xf>
    <xf numFmtId="165" fontId="4" fillId="2" borderId="30" xfId="0" applyNumberFormat="1" applyFont="1" applyFill="1" applyBorder="1" applyAlignment="1">
      <alignment horizontal="center" vertical="center"/>
    </xf>
    <xf numFmtId="165" fontId="4" fillId="2" borderId="31" xfId="0" applyNumberFormat="1" applyFont="1" applyFill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top"/>
    </xf>
    <xf numFmtId="165" fontId="4" fillId="0" borderId="16" xfId="0" applyNumberFormat="1" applyFont="1" applyBorder="1" applyAlignment="1">
      <alignment horizontal="center" vertical="top"/>
    </xf>
    <xf numFmtId="165" fontId="3" fillId="0" borderId="37" xfId="0" applyNumberFormat="1" applyFont="1" applyBorder="1" applyAlignment="1">
      <alignment horizontal="center"/>
    </xf>
    <xf numFmtId="165" fontId="3" fillId="0" borderId="38" xfId="0" applyNumberFormat="1" applyFont="1" applyBorder="1" applyAlignment="1">
      <alignment horizontal="center"/>
    </xf>
    <xf numFmtId="165" fontId="4" fillId="0" borderId="30" xfId="0" applyNumberFormat="1" applyFont="1" applyBorder="1" applyAlignment="1">
      <alignment horizontal="center" vertical="center"/>
    </xf>
    <xf numFmtId="165" fontId="4" fillId="0" borderId="31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 wrapText="1"/>
    </xf>
    <xf numFmtId="165" fontId="4" fillId="0" borderId="16" xfId="0" applyNumberFormat="1" applyFont="1" applyBorder="1" applyAlignment="1">
      <alignment horizontal="center" vertical="center" wrapText="1"/>
    </xf>
    <xf numFmtId="165" fontId="4" fillId="2" borderId="15" xfId="0" applyNumberFormat="1" applyFont="1" applyFill="1" applyBorder="1" applyAlignment="1">
      <alignment horizontal="center" vertical="top"/>
    </xf>
    <xf numFmtId="165" fontId="4" fillId="2" borderId="16" xfId="0" applyNumberFormat="1" applyFont="1" applyFill="1" applyBorder="1" applyAlignment="1">
      <alignment horizontal="center" vertical="top"/>
    </xf>
    <xf numFmtId="165" fontId="4" fillId="0" borderId="15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165" fontId="4" fillId="0" borderId="37" xfId="0" applyNumberFormat="1" applyFont="1" applyBorder="1" applyAlignment="1">
      <alignment horizontal="center" vertical="top"/>
    </xf>
    <xf numFmtId="165" fontId="4" fillId="0" borderId="38" xfId="0" applyNumberFormat="1" applyFont="1" applyBorder="1" applyAlignment="1">
      <alignment horizontal="center" vertical="top"/>
    </xf>
    <xf numFmtId="165" fontId="4" fillId="2" borderId="30" xfId="0" applyNumberFormat="1" applyFont="1" applyFill="1" applyBorder="1" applyAlignment="1">
      <alignment horizontal="center" vertical="top"/>
    </xf>
    <xf numFmtId="165" fontId="4" fillId="2" borderId="31" xfId="0" applyNumberFormat="1" applyFont="1" applyFill="1" applyBorder="1" applyAlignment="1">
      <alignment horizontal="center" vertical="top"/>
    </xf>
    <xf numFmtId="0" fontId="3" fillId="0" borderId="37" xfId="0" applyFont="1" applyBorder="1" applyAlignment="1">
      <alignment vertical="top"/>
    </xf>
    <xf numFmtId="3" fontId="3" fillId="0" borderId="37" xfId="0" applyNumberFormat="1" applyFont="1" applyBorder="1" applyAlignment="1">
      <alignment horizontal="center" vertical="top"/>
    </xf>
    <xf numFmtId="165" fontId="3" fillId="0" borderId="37" xfId="0" applyNumberFormat="1" applyFont="1" applyBorder="1" applyAlignment="1">
      <alignment horizontal="center" vertical="top"/>
    </xf>
    <xf numFmtId="165" fontId="3" fillId="0" borderId="38" xfId="0" applyNumberFormat="1" applyFont="1" applyBorder="1" applyAlignment="1">
      <alignment horizontal="center" vertical="top"/>
    </xf>
    <xf numFmtId="165" fontId="4" fillId="2" borderId="11" xfId="0" applyNumberFormat="1" applyFont="1" applyFill="1" applyBorder="1" applyAlignment="1">
      <alignment horizontal="center" vertical="top"/>
    </xf>
    <xf numFmtId="165" fontId="4" fillId="2" borderId="24" xfId="0" applyNumberFormat="1" applyFont="1" applyFill="1" applyBorder="1" applyAlignment="1">
      <alignment horizontal="center" vertical="top"/>
    </xf>
    <xf numFmtId="165" fontId="4" fillId="0" borderId="11" xfId="0" applyNumberFormat="1" applyFont="1" applyBorder="1" applyAlignment="1">
      <alignment horizontal="center" vertical="top"/>
    </xf>
    <xf numFmtId="165" fontId="4" fillId="0" borderId="24" xfId="0" applyNumberFormat="1" applyFont="1" applyBorder="1" applyAlignment="1">
      <alignment horizontal="center" vertical="top"/>
    </xf>
    <xf numFmtId="0" fontId="3" fillId="2" borderId="37" xfId="0" applyFont="1" applyFill="1" applyBorder="1" applyAlignment="1">
      <alignment horizontal="center" vertical="center" wrapText="1"/>
    </xf>
    <xf numFmtId="165" fontId="3" fillId="2" borderId="37" xfId="0" applyNumberFormat="1" applyFont="1" applyFill="1" applyBorder="1" applyAlignment="1">
      <alignment horizontal="center" vertical="top"/>
    </xf>
    <xf numFmtId="165" fontId="3" fillId="2" borderId="38" xfId="0" applyNumberFormat="1" applyFont="1" applyFill="1" applyBorder="1" applyAlignment="1">
      <alignment horizontal="center" vertical="top"/>
    </xf>
    <xf numFmtId="0" fontId="3" fillId="2" borderId="26" xfId="0" applyFont="1" applyFill="1" applyBorder="1" applyAlignment="1">
      <alignment vertical="center" wrapText="1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49" fontId="4" fillId="2" borderId="15" xfId="0" applyNumberFormat="1" applyFont="1" applyFill="1" applyBorder="1" applyAlignment="1">
      <alignment horizontal="center" wrapText="1"/>
    </xf>
    <xf numFmtId="165" fontId="6" fillId="0" borderId="15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top"/>
    </xf>
    <xf numFmtId="165" fontId="3" fillId="0" borderId="9" xfId="0" applyNumberFormat="1" applyFont="1" applyBorder="1" applyAlignment="1">
      <alignment horizontal="center" vertical="top"/>
    </xf>
    <xf numFmtId="165" fontId="4" fillId="2" borderId="15" xfId="0" applyNumberFormat="1" applyFont="1" applyFill="1" applyBorder="1" applyAlignment="1">
      <alignment horizontal="center" vertical="center"/>
    </xf>
    <xf numFmtId="165" fontId="4" fillId="2" borderId="16" xfId="0" applyNumberFormat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165" fontId="4" fillId="0" borderId="30" xfId="0" applyNumberFormat="1" applyFont="1" applyBorder="1" applyAlignment="1">
      <alignment horizontal="center" vertical="top"/>
    </xf>
    <xf numFmtId="165" fontId="4" fillId="0" borderId="31" xfId="0" applyNumberFormat="1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horizontal="center" vertical="top"/>
    </xf>
    <xf numFmtId="0" fontId="3" fillId="0" borderId="20" xfId="0" applyFont="1" applyBorder="1" applyAlignment="1">
      <alignment vertical="top"/>
    </xf>
    <xf numFmtId="165" fontId="3" fillId="0" borderId="28" xfId="0" applyNumberFormat="1" applyFont="1" applyBorder="1" applyAlignment="1">
      <alignment horizontal="center" vertical="top"/>
    </xf>
    <xf numFmtId="165" fontId="4" fillId="0" borderId="4" xfId="0" applyNumberFormat="1" applyFont="1" applyBorder="1" applyAlignment="1">
      <alignment horizontal="center" vertical="top"/>
    </xf>
    <xf numFmtId="165" fontId="4" fillId="0" borderId="13" xfId="0" applyNumberFormat="1" applyFont="1" applyBorder="1" applyAlignment="1">
      <alignment horizontal="center" vertical="top"/>
    </xf>
    <xf numFmtId="165" fontId="4" fillId="2" borderId="18" xfId="0" applyNumberFormat="1" applyFont="1" applyFill="1" applyBorder="1" applyAlignment="1">
      <alignment horizontal="center" vertical="top"/>
    </xf>
    <xf numFmtId="165" fontId="4" fillId="2" borderId="19" xfId="0" applyNumberFormat="1" applyFont="1" applyFill="1" applyBorder="1" applyAlignment="1">
      <alignment horizontal="center" vertical="top"/>
    </xf>
    <xf numFmtId="3" fontId="3" fillId="0" borderId="28" xfId="0" applyNumberFormat="1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2" borderId="34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/>
    </xf>
    <xf numFmtId="0" fontId="4" fillId="0" borderId="4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168" fontId="4" fillId="0" borderId="4" xfId="0" applyNumberFormat="1" applyFont="1" applyBorder="1" applyAlignment="1">
      <alignment horizontal="center" vertical="top"/>
    </xf>
    <xf numFmtId="168" fontId="4" fillId="0" borderId="13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68" fontId="4" fillId="2" borderId="11" xfId="0" applyNumberFormat="1" applyFont="1" applyFill="1" applyBorder="1" applyAlignment="1">
      <alignment horizontal="center" vertical="top"/>
    </xf>
    <xf numFmtId="168" fontId="4" fillId="2" borderId="24" xfId="0" applyNumberFormat="1" applyFont="1" applyFill="1" applyBorder="1" applyAlignment="1">
      <alignment horizontal="center" vertical="top"/>
    </xf>
    <xf numFmtId="168" fontId="3" fillId="2" borderId="28" xfId="0" applyNumberFormat="1" applyFont="1" applyFill="1" applyBorder="1" applyAlignment="1">
      <alignment horizontal="center" vertical="top"/>
    </xf>
    <xf numFmtId="168" fontId="3" fillId="2" borderId="42" xfId="0" applyNumberFormat="1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/>
    </xf>
    <xf numFmtId="0" fontId="4" fillId="2" borderId="30" xfId="0" applyFont="1" applyFill="1" applyBorder="1" applyAlignment="1">
      <alignment horizontal="left" vertical="top"/>
    </xf>
    <xf numFmtId="165" fontId="4" fillId="2" borderId="30" xfId="0" applyNumberFormat="1" applyFont="1" applyFill="1" applyBorder="1" applyAlignment="1">
      <alignment horizontal="left" vertical="top"/>
    </xf>
    <xf numFmtId="165" fontId="4" fillId="2" borderId="31" xfId="0" applyNumberFormat="1" applyFont="1" applyFill="1" applyBorder="1" applyAlignment="1">
      <alignment horizontal="left" vertical="top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top"/>
    </xf>
    <xf numFmtId="0" fontId="4" fillId="0" borderId="32" xfId="0" applyFont="1" applyBorder="1" applyAlignment="1">
      <alignment horizontal="left" vertical="top"/>
    </xf>
    <xf numFmtId="0" fontId="3" fillId="0" borderId="46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165" fontId="4" fillId="0" borderId="6" xfId="0" applyNumberFormat="1" applyFont="1" applyBorder="1" applyAlignment="1">
      <alignment horizontal="center" vertical="top"/>
    </xf>
    <xf numFmtId="165" fontId="4" fillId="0" borderId="46" xfId="0" applyNumberFormat="1" applyFont="1" applyBorder="1" applyAlignment="1">
      <alignment horizontal="center" vertical="top"/>
    </xf>
    <xf numFmtId="165" fontId="3" fillId="2" borderId="28" xfId="0" applyNumberFormat="1" applyFont="1" applyFill="1" applyBorder="1" applyAlignment="1">
      <alignment horizontal="center" vertical="top"/>
    </xf>
    <xf numFmtId="165" fontId="3" fillId="2" borderId="42" xfId="0" applyNumberFormat="1" applyFont="1" applyFill="1" applyBorder="1" applyAlignment="1">
      <alignment horizontal="center" vertical="top"/>
    </xf>
    <xf numFmtId="165" fontId="3" fillId="0" borderId="30" xfId="0" applyNumberFormat="1" applyFont="1" applyBorder="1" applyAlignment="1">
      <alignment horizontal="center"/>
    </xf>
    <xf numFmtId="165" fontId="3" fillId="0" borderId="31" xfId="0" applyNumberFormat="1" applyFont="1" applyBorder="1" applyAlignment="1">
      <alignment horizontal="center"/>
    </xf>
    <xf numFmtId="165" fontId="3" fillId="0" borderId="39" xfId="0" applyNumberFormat="1" applyFont="1" applyBorder="1" applyAlignment="1">
      <alignment horizontal="center" vertical="top"/>
    </xf>
    <xf numFmtId="0" fontId="3" fillId="2" borderId="3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top"/>
    </xf>
    <xf numFmtId="165" fontId="3" fillId="0" borderId="42" xfId="0" applyNumberFormat="1" applyFont="1" applyBorder="1" applyAlignment="1">
      <alignment horizontal="center" vertical="top"/>
    </xf>
    <xf numFmtId="169" fontId="4" fillId="0" borderId="15" xfId="0" applyNumberFormat="1" applyFont="1" applyBorder="1" applyAlignment="1">
      <alignment horizontal="center" vertical="top"/>
    </xf>
    <xf numFmtId="169" fontId="4" fillId="0" borderId="16" xfId="0" applyNumberFormat="1" applyFont="1" applyBorder="1" applyAlignment="1">
      <alignment horizontal="center" vertical="top"/>
    </xf>
    <xf numFmtId="169" fontId="4" fillId="0" borderId="11" xfId="0" applyNumberFormat="1" applyFont="1" applyBorder="1" applyAlignment="1">
      <alignment horizontal="center" vertical="top"/>
    </xf>
    <xf numFmtId="169" fontId="4" fillId="0" borderId="24" xfId="0" applyNumberFormat="1" applyFont="1" applyBorder="1" applyAlignment="1">
      <alignment horizontal="center" vertical="top"/>
    </xf>
    <xf numFmtId="169" fontId="4" fillId="2" borderId="11" xfId="0" applyNumberFormat="1" applyFont="1" applyFill="1" applyBorder="1" applyAlignment="1">
      <alignment horizontal="center" vertical="top"/>
    </xf>
    <xf numFmtId="169" fontId="4" fillId="2" borderId="24" xfId="0" applyNumberFormat="1" applyFont="1" applyFill="1" applyBorder="1" applyAlignment="1">
      <alignment horizontal="center" vertical="top"/>
    </xf>
    <xf numFmtId="169" fontId="3" fillId="2" borderId="28" xfId="0" applyNumberFormat="1" applyFont="1" applyFill="1" applyBorder="1" applyAlignment="1">
      <alignment horizontal="center" vertical="top"/>
    </xf>
    <xf numFmtId="169" fontId="4" fillId="0" borderId="4" xfId="0" applyNumberFormat="1" applyFont="1" applyBorder="1" applyAlignment="1">
      <alignment horizontal="center" vertical="top"/>
    </xf>
    <xf numFmtId="169" fontId="4" fillId="0" borderId="13" xfId="0" applyNumberFormat="1" applyFont="1" applyBorder="1" applyAlignment="1">
      <alignment horizontal="center" vertical="top"/>
    </xf>
    <xf numFmtId="169" fontId="4" fillId="2" borderId="18" xfId="0" applyNumberFormat="1" applyFont="1" applyFill="1" applyBorder="1" applyAlignment="1">
      <alignment horizontal="center" vertical="top"/>
    </xf>
    <xf numFmtId="169" fontId="4" fillId="2" borderId="19" xfId="0" applyNumberFormat="1" applyFont="1" applyFill="1" applyBorder="1" applyAlignment="1">
      <alignment horizontal="center" vertical="top"/>
    </xf>
    <xf numFmtId="169" fontId="3" fillId="2" borderId="42" xfId="0" applyNumberFormat="1" applyFont="1" applyFill="1" applyBorder="1" applyAlignment="1">
      <alignment horizontal="center" vertical="top"/>
    </xf>
    <xf numFmtId="169" fontId="3" fillId="0" borderId="30" xfId="0" applyNumberFormat="1" applyFont="1" applyBorder="1" applyAlignment="1">
      <alignment horizontal="center"/>
    </xf>
    <xf numFmtId="169" fontId="3" fillId="0" borderId="31" xfId="0" applyNumberFormat="1" applyFont="1" applyBorder="1" applyAlignment="1">
      <alignment horizontal="center"/>
    </xf>
    <xf numFmtId="169" fontId="4" fillId="0" borderId="15" xfId="0" applyNumberFormat="1" applyFont="1" applyBorder="1" applyAlignment="1">
      <alignment horizontal="center" vertical="center"/>
    </xf>
    <xf numFmtId="169" fontId="4" fillId="0" borderId="16" xfId="0" applyNumberFormat="1" applyFont="1" applyBorder="1" applyAlignment="1">
      <alignment horizontal="center" vertical="center"/>
    </xf>
    <xf numFmtId="169" fontId="4" fillId="2" borderId="15" xfId="0" applyNumberFormat="1" applyFont="1" applyFill="1" applyBorder="1" applyAlignment="1">
      <alignment horizontal="center" vertical="top"/>
    </xf>
    <xf numFmtId="169" fontId="4" fillId="2" borderId="16" xfId="0" applyNumberFormat="1" applyFont="1" applyFill="1" applyBorder="1" applyAlignment="1">
      <alignment horizontal="center" vertical="top"/>
    </xf>
    <xf numFmtId="169" fontId="3" fillId="0" borderId="28" xfId="0" applyNumberFormat="1" applyFont="1" applyBorder="1" applyAlignment="1">
      <alignment horizontal="center" vertical="top"/>
    </xf>
    <xf numFmtId="169" fontId="4" fillId="0" borderId="30" xfId="0" applyNumberFormat="1" applyFont="1" applyBorder="1" applyAlignment="1">
      <alignment horizontal="center" vertical="top"/>
    </xf>
    <xf numFmtId="169" fontId="4" fillId="0" borderId="31" xfId="0" applyNumberFormat="1" applyFont="1" applyBorder="1" applyAlignment="1">
      <alignment horizontal="center" vertical="top"/>
    </xf>
    <xf numFmtId="49" fontId="3" fillId="0" borderId="27" xfId="0" applyNumberFormat="1" applyFont="1" applyBorder="1" applyAlignment="1">
      <alignment horizontal="center" vertical="top"/>
    </xf>
    <xf numFmtId="49" fontId="3" fillId="0" borderId="25" xfId="0" applyNumberFormat="1" applyFont="1" applyBorder="1" applyAlignment="1">
      <alignment horizontal="center" vertical="top"/>
    </xf>
    <xf numFmtId="49" fontId="3" fillId="0" borderId="26" xfId="0" applyNumberFormat="1" applyFont="1" applyBorder="1" applyAlignment="1">
      <alignment horizontal="center" vertical="top"/>
    </xf>
    <xf numFmtId="49" fontId="3" fillId="0" borderId="42" xfId="0" applyNumberFormat="1" applyFont="1" applyBorder="1" applyAlignment="1">
      <alignment horizontal="center" vertical="top"/>
    </xf>
    <xf numFmtId="169" fontId="3" fillId="0" borderId="42" xfId="0" applyNumberFormat="1" applyFont="1" applyBorder="1" applyAlignment="1">
      <alignment horizontal="center" vertical="top"/>
    </xf>
    <xf numFmtId="169" fontId="3" fillId="0" borderId="37" xfId="0" applyNumberFormat="1" applyFont="1" applyBorder="1" applyAlignment="1">
      <alignment horizontal="center" vertical="top"/>
    </xf>
    <xf numFmtId="169" fontId="3" fillId="0" borderId="38" xfId="0" applyNumberFormat="1" applyFont="1" applyBorder="1" applyAlignment="1">
      <alignment horizontal="center" vertical="top"/>
    </xf>
    <xf numFmtId="0" fontId="4" fillId="2" borderId="0" xfId="0" applyFont="1" applyFill="1" applyAlignment="1">
      <alignment vertical="top"/>
    </xf>
    <xf numFmtId="165" fontId="4" fillId="0" borderId="24" xfId="0" applyNumberFormat="1" applyFont="1" applyBorder="1" applyAlignment="1">
      <alignment horizontal="center"/>
    </xf>
    <xf numFmtId="0" fontId="4" fillId="2" borderId="11" xfId="0" applyFont="1" applyFill="1" applyBorder="1" applyAlignment="1">
      <alignment vertical="top"/>
    </xf>
    <xf numFmtId="0" fontId="4" fillId="0" borderId="47" xfId="0" applyFont="1" applyBorder="1" applyAlignment="1">
      <alignment vertical="top"/>
    </xf>
    <xf numFmtId="0" fontId="4" fillId="0" borderId="47" xfId="0" applyFont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165" fontId="3" fillId="0" borderId="27" xfId="0" applyNumberFormat="1" applyFont="1" applyBorder="1" applyAlignment="1">
      <alignment horizontal="center" vertical="top"/>
    </xf>
    <xf numFmtId="49" fontId="3" fillId="2" borderId="42" xfId="0" applyNumberFormat="1" applyFont="1" applyFill="1" applyBorder="1" applyAlignment="1">
      <alignment horizontal="center" vertical="center" wrapText="1"/>
    </xf>
    <xf numFmtId="165" fontId="3" fillId="0" borderId="42" xfId="0" applyNumberFormat="1" applyFont="1" applyBorder="1" applyAlignment="1">
      <alignment vertical="top"/>
    </xf>
    <xf numFmtId="165" fontId="4" fillId="0" borderId="12" xfId="0" applyNumberFormat="1" applyFont="1" applyBorder="1" applyAlignment="1">
      <alignment horizontal="center"/>
    </xf>
    <xf numFmtId="0" fontId="4" fillId="2" borderId="12" xfId="0" applyFont="1" applyFill="1" applyBorder="1" applyAlignment="1">
      <alignment horizontal="center" vertical="top"/>
    </xf>
    <xf numFmtId="166" fontId="4" fillId="2" borderId="24" xfId="0" applyNumberFormat="1" applyFont="1" applyFill="1" applyBorder="1" applyAlignment="1">
      <alignment horizontal="center" vertical="top"/>
    </xf>
    <xf numFmtId="0" fontId="3" fillId="2" borderId="28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2" fillId="0" borderId="3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top"/>
    </xf>
    <xf numFmtId="0" fontId="3" fillId="0" borderId="43" xfId="0" applyFont="1" applyBorder="1" applyAlignment="1">
      <alignment horizontal="center" vertical="top"/>
    </xf>
    <xf numFmtId="0" fontId="3" fillId="0" borderId="44" xfId="0" applyFont="1" applyBorder="1" applyAlignment="1">
      <alignment horizontal="center" vertical="top"/>
    </xf>
    <xf numFmtId="0" fontId="3" fillId="0" borderId="45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workbookViewId="0">
      <selection activeCell="D28" sqref="D28"/>
    </sheetView>
  </sheetViews>
  <sheetFormatPr defaultColWidth="9.109375" defaultRowHeight="13.2" x14ac:dyDescent="0.3"/>
  <cols>
    <col min="1" max="1" width="9.44140625" style="102" customWidth="1"/>
    <col min="2" max="2" width="32.44140625" style="102" customWidth="1"/>
    <col min="3" max="3" width="5.88671875" style="102" customWidth="1"/>
    <col min="4" max="4" width="12" style="102" customWidth="1"/>
    <col min="5" max="5" width="11" style="102" bestFit="1" customWidth="1"/>
    <col min="6" max="6" width="8.33203125" style="102" customWidth="1"/>
    <col min="7" max="7" width="10.6640625" style="102" customWidth="1"/>
    <col min="8" max="8" width="9.88671875" style="102" customWidth="1"/>
    <col min="9" max="16384" width="9.109375" style="102"/>
  </cols>
  <sheetData>
    <row r="1" spans="1:8" x14ac:dyDescent="0.3">
      <c r="A1" s="194"/>
    </row>
    <row r="2" spans="1:8" x14ac:dyDescent="0.3">
      <c r="A2" s="282" t="s">
        <v>91</v>
      </c>
      <c r="B2" s="282"/>
      <c r="C2" s="282"/>
      <c r="D2" s="282"/>
      <c r="E2" s="282"/>
      <c r="F2" s="282"/>
      <c r="G2" s="282"/>
      <c r="H2" s="282"/>
    </row>
    <row r="3" spans="1:8" x14ac:dyDescent="0.3">
      <c r="A3" s="194"/>
    </row>
    <row r="4" spans="1:8" ht="13.8" thickBot="1" x14ac:dyDescent="0.35">
      <c r="A4" s="283" t="s">
        <v>92</v>
      </c>
      <c r="B4" s="284"/>
      <c r="C4" s="284"/>
      <c r="D4" s="284"/>
      <c r="E4" s="284"/>
      <c r="F4" s="284"/>
      <c r="G4" s="284"/>
      <c r="H4" s="284"/>
    </row>
    <row r="5" spans="1:8" ht="12.75" customHeight="1" x14ac:dyDescent="0.3">
      <c r="A5" s="285" t="s">
        <v>110</v>
      </c>
      <c r="B5" s="287" t="s">
        <v>1</v>
      </c>
      <c r="C5" s="126"/>
      <c r="D5" s="287" t="s">
        <v>2</v>
      </c>
      <c r="E5" s="289" t="s">
        <v>3</v>
      </c>
      <c r="F5" s="290"/>
      <c r="G5" s="290"/>
      <c r="H5" s="291" t="s">
        <v>4</v>
      </c>
    </row>
    <row r="6" spans="1:8" ht="36" customHeight="1" thickBot="1" x14ac:dyDescent="0.35">
      <c r="A6" s="286"/>
      <c r="B6" s="288"/>
      <c r="C6" s="210" t="s">
        <v>5</v>
      </c>
      <c r="D6" s="288"/>
      <c r="E6" s="211" t="s">
        <v>6</v>
      </c>
      <c r="F6" s="212" t="s">
        <v>7</v>
      </c>
      <c r="G6" s="212" t="s">
        <v>8</v>
      </c>
      <c r="H6" s="292"/>
    </row>
    <row r="7" spans="1:8" ht="13.8" thickBot="1" x14ac:dyDescent="0.35">
      <c r="A7" s="133"/>
      <c r="B7" s="130" t="s">
        <v>107</v>
      </c>
      <c r="C7" s="130"/>
      <c r="D7" s="136"/>
      <c r="E7" s="136"/>
      <c r="F7" s="136"/>
      <c r="G7" s="136"/>
      <c r="H7" s="137"/>
    </row>
    <row r="8" spans="1:8" x14ac:dyDescent="0.25">
      <c r="A8" s="134">
        <v>227</v>
      </c>
      <c r="B8" s="128" t="s">
        <v>10</v>
      </c>
      <c r="C8" s="61" t="s">
        <v>11</v>
      </c>
      <c r="D8" s="135">
        <v>200</v>
      </c>
      <c r="E8" s="139">
        <v>6.22</v>
      </c>
      <c r="F8" s="139">
        <v>6.58</v>
      </c>
      <c r="G8" s="139">
        <v>31.24</v>
      </c>
      <c r="H8" s="140">
        <v>209.2</v>
      </c>
    </row>
    <row r="9" spans="1:8" x14ac:dyDescent="0.25">
      <c r="A9" s="10">
        <v>268</v>
      </c>
      <c r="B9" s="11" t="s">
        <v>12</v>
      </c>
      <c r="C9" s="8" t="s">
        <v>11</v>
      </c>
      <c r="D9" s="12">
        <v>100</v>
      </c>
      <c r="E9" s="141">
        <v>8.6</v>
      </c>
      <c r="F9" s="141">
        <v>9.67</v>
      </c>
      <c r="G9" s="141">
        <v>2.13</v>
      </c>
      <c r="H9" s="142">
        <v>130.80000000000001</v>
      </c>
    </row>
    <row r="10" spans="1:8" x14ac:dyDescent="0.3">
      <c r="A10" s="49">
        <v>462</v>
      </c>
      <c r="B10" s="16" t="s">
        <v>13</v>
      </c>
      <c r="C10" s="8" t="s">
        <v>11</v>
      </c>
      <c r="D10" s="12">
        <v>200</v>
      </c>
      <c r="E10" s="141">
        <v>3.3</v>
      </c>
      <c r="F10" s="141">
        <v>2.9</v>
      </c>
      <c r="G10" s="141">
        <v>13.8</v>
      </c>
      <c r="H10" s="142">
        <v>94</v>
      </c>
    </row>
    <row r="11" spans="1:8" ht="13.8" thickBot="1" x14ac:dyDescent="0.3">
      <c r="A11" s="85"/>
      <c r="B11" s="37" t="s">
        <v>14</v>
      </c>
      <c r="C11" s="38" t="s">
        <v>11</v>
      </c>
      <c r="D11" s="81">
        <v>40</v>
      </c>
      <c r="E11" s="163">
        <v>3.96</v>
      </c>
      <c r="F11" s="163">
        <v>0.72</v>
      </c>
      <c r="G11" s="163">
        <v>23</v>
      </c>
      <c r="H11" s="164">
        <v>111.4</v>
      </c>
    </row>
    <row r="12" spans="1:8" ht="13.5" customHeight="1" thickBot="1" x14ac:dyDescent="0.35">
      <c r="A12" s="276" t="s">
        <v>108</v>
      </c>
      <c r="B12" s="277"/>
      <c r="C12" s="131" t="s">
        <v>11</v>
      </c>
      <c r="D12" s="165">
        <v>540</v>
      </c>
      <c r="E12" s="166">
        <f>SUM(E8:E11)</f>
        <v>22.080000000000002</v>
      </c>
      <c r="F12" s="166">
        <f>SUM(F8:F11)</f>
        <v>19.869999999999997</v>
      </c>
      <c r="G12" s="166">
        <f>SUM(G8:G11)</f>
        <v>70.17</v>
      </c>
      <c r="H12" s="167">
        <f>SUM(H8:H11)</f>
        <v>545.4</v>
      </c>
    </row>
    <row r="13" spans="1:8" x14ac:dyDescent="0.25">
      <c r="A13" s="213"/>
      <c r="B13" s="198" t="s">
        <v>106</v>
      </c>
      <c r="C13" s="199"/>
      <c r="D13" s="200"/>
      <c r="E13" s="201"/>
      <c r="F13" s="201"/>
      <c r="G13" s="201"/>
      <c r="H13" s="202"/>
    </row>
    <row r="14" spans="1:8" ht="13.8" thickBot="1" x14ac:dyDescent="0.3">
      <c r="A14" s="50">
        <v>82</v>
      </c>
      <c r="B14" s="203" t="s">
        <v>27</v>
      </c>
      <c r="C14" s="204" t="s">
        <v>11</v>
      </c>
      <c r="D14" s="205">
        <v>100</v>
      </c>
      <c r="E14" s="206">
        <v>0.4</v>
      </c>
      <c r="F14" s="206">
        <v>0.4</v>
      </c>
      <c r="G14" s="206">
        <v>0.97799999999999998</v>
      </c>
      <c r="H14" s="207">
        <v>44</v>
      </c>
    </row>
    <row r="15" spans="1:8" ht="13.5" customHeight="1" thickBot="1" x14ac:dyDescent="0.35">
      <c r="A15" s="280" t="s">
        <v>109</v>
      </c>
      <c r="B15" s="281"/>
      <c r="C15" s="168"/>
      <c r="D15" s="122">
        <v>100</v>
      </c>
      <c r="E15" s="208">
        <v>0.4</v>
      </c>
      <c r="F15" s="208">
        <v>0.4</v>
      </c>
      <c r="G15" s="208">
        <v>0.97799999999999998</v>
      </c>
      <c r="H15" s="209">
        <v>44</v>
      </c>
    </row>
    <row r="16" spans="1:8" ht="13.8" thickBot="1" x14ac:dyDescent="0.3">
      <c r="A16" s="129"/>
      <c r="B16" s="130" t="s">
        <v>16</v>
      </c>
      <c r="C16" s="131"/>
      <c r="D16" s="132"/>
      <c r="E16" s="143"/>
      <c r="F16" s="143"/>
      <c r="G16" s="143"/>
      <c r="H16" s="144"/>
    </row>
    <row r="17" spans="1:8" ht="26.4" x14ac:dyDescent="0.3">
      <c r="A17" s="127">
        <v>1</v>
      </c>
      <c r="B17" s="128" t="s">
        <v>84</v>
      </c>
      <c r="C17" s="61" t="s">
        <v>11</v>
      </c>
      <c r="D17" s="62" t="s">
        <v>35</v>
      </c>
      <c r="E17" s="145">
        <v>1.28</v>
      </c>
      <c r="F17" s="145">
        <v>4.88</v>
      </c>
      <c r="G17" s="145">
        <v>6.96</v>
      </c>
      <c r="H17" s="146">
        <v>79.8</v>
      </c>
    </row>
    <row r="18" spans="1:8" ht="26.4" x14ac:dyDescent="0.25">
      <c r="A18" s="24" t="s">
        <v>18</v>
      </c>
      <c r="B18" s="25" t="s">
        <v>19</v>
      </c>
      <c r="C18" s="8" t="s">
        <v>11</v>
      </c>
      <c r="D18" s="26" t="s">
        <v>20</v>
      </c>
      <c r="E18" s="147">
        <v>6.4</v>
      </c>
      <c r="F18" s="147">
        <v>7.11</v>
      </c>
      <c r="G18" s="147">
        <v>10.59</v>
      </c>
      <c r="H18" s="148">
        <v>108.57</v>
      </c>
    </row>
    <row r="19" spans="1:8" x14ac:dyDescent="0.25">
      <c r="A19" s="27">
        <v>328</v>
      </c>
      <c r="B19" s="28" t="s">
        <v>21</v>
      </c>
      <c r="C19" s="8" t="s">
        <v>11</v>
      </c>
      <c r="D19" s="29">
        <v>240</v>
      </c>
      <c r="E19" s="149">
        <v>24.4</v>
      </c>
      <c r="F19" s="149">
        <v>25.6</v>
      </c>
      <c r="G19" s="149">
        <v>15.3</v>
      </c>
      <c r="H19" s="150">
        <v>389.5</v>
      </c>
    </row>
    <row r="20" spans="1:8" x14ac:dyDescent="0.3">
      <c r="A20" s="27">
        <v>495</v>
      </c>
      <c r="B20" s="20" t="s">
        <v>22</v>
      </c>
      <c r="C20" s="8" t="s">
        <v>11</v>
      </c>
      <c r="D20" s="32">
        <v>200</v>
      </c>
      <c r="E20" s="151">
        <v>0.6</v>
      </c>
      <c r="F20" s="151">
        <v>0.1</v>
      </c>
      <c r="G20" s="151">
        <v>20.100000000000001</v>
      </c>
      <c r="H20" s="152">
        <v>84</v>
      </c>
    </row>
    <row r="21" spans="1:8" x14ac:dyDescent="0.3">
      <c r="A21" s="27"/>
      <c r="B21" s="34" t="s">
        <v>23</v>
      </c>
      <c r="C21" s="8" t="s">
        <v>11</v>
      </c>
      <c r="D21" s="12">
        <v>80</v>
      </c>
      <c r="E21" s="141">
        <v>8.8000000000000007</v>
      </c>
      <c r="F21" s="141">
        <v>1.6</v>
      </c>
      <c r="G21" s="141">
        <v>30.66</v>
      </c>
      <c r="H21" s="142">
        <v>148.53</v>
      </c>
    </row>
    <row r="22" spans="1:8" ht="13.8" thickBot="1" x14ac:dyDescent="0.3">
      <c r="A22" s="36"/>
      <c r="B22" s="37" t="s">
        <v>14</v>
      </c>
      <c r="C22" s="38" t="s">
        <v>11</v>
      </c>
      <c r="D22" s="39">
        <v>80</v>
      </c>
      <c r="E22" s="163">
        <v>7.92</v>
      </c>
      <c r="F22" s="163">
        <v>1.44</v>
      </c>
      <c r="G22" s="163">
        <v>46</v>
      </c>
      <c r="H22" s="164">
        <v>222.8</v>
      </c>
    </row>
    <row r="23" spans="1:8" ht="15.75" customHeight="1" thickBot="1" x14ac:dyDescent="0.35">
      <c r="A23" s="278" t="s">
        <v>24</v>
      </c>
      <c r="B23" s="279"/>
      <c r="C23" s="131" t="s">
        <v>11</v>
      </c>
      <c r="D23" s="130">
        <v>952</v>
      </c>
      <c r="E23" s="159">
        <f>SUM(E17:E22)</f>
        <v>49.400000000000006</v>
      </c>
      <c r="F23" s="159">
        <f t="shared" ref="F23:H23" si="0">SUM(F17:F22)</f>
        <v>40.730000000000004</v>
      </c>
      <c r="G23" s="159">
        <f t="shared" si="0"/>
        <v>129.61000000000001</v>
      </c>
      <c r="H23" s="160">
        <f t="shared" si="0"/>
        <v>1033.2</v>
      </c>
    </row>
    <row r="24" spans="1:8" ht="13.8" thickBot="1" x14ac:dyDescent="0.35">
      <c r="A24" s="133"/>
      <c r="B24" s="130" t="s">
        <v>25</v>
      </c>
      <c r="C24" s="130"/>
      <c r="D24" s="136"/>
      <c r="E24" s="153"/>
      <c r="F24" s="153"/>
      <c r="G24" s="153"/>
      <c r="H24" s="154"/>
    </row>
    <row r="25" spans="1:8" x14ac:dyDescent="0.3">
      <c r="A25" s="42">
        <v>501</v>
      </c>
      <c r="B25" s="54" t="s">
        <v>26</v>
      </c>
      <c r="C25" s="43" t="s">
        <v>11</v>
      </c>
      <c r="D25" s="94">
        <v>200</v>
      </c>
      <c r="E25" s="155">
        <v>1</v>
      </c>
      <c r="F25" s="155">
        <v>0.2</v>
      </c>
      <c r="G25" s="155">
        <v>20.2</v>
      </c>
      <c r="H25" s="156">
        <v>86</v>
      </c>
    </row>
    <row r="26" spans="1:8" ht="13.8" thickBot="1" x14ac:dyDescent="0.35">
      <c r="A26" s="27"/>
      <c r="B26" s="266" t="s">
        <v>118</v>
      </c>
      <c r="C26" s="267" t="s">
        <v>11</v>
      </c>
      <c r="D26" s="274">
        <v>100</v>
      </c>
      <c r="E26" s="53">
        <v>7.03</v>
      </c>
      <c r="F26" s="53">
        <v>5.6</v>
      </c>
      <c r="G26" s="53">
        <v>46.09</v>
      </c>
      <c r="H26" s="275">
        <v>262.89999999999998</v>
      </c>
    </row>
    <row r="27" spans="1:8" ht="15" customHeight="1" thickBot="1" x14ac:dyDescent="0.35">
      <c r="A27" s="278" t="s">
        <v>28</v>
      </c>
      <c r="B27" s="279"/>
      <c r="C27" s="157"/>
      <c r="D27" s="130">
        <f>D26+D25</f>
        <v>300</v>
      </c>
      <c r="E27" s="159">
        <f>E25+E26</f>
        <v>8.0300000000000011</v>
      </c>
      <c r="F27" s="159">
        <f t="shared" ref="F27:H27" si="1">F25+F26</f>
        <v>5.8</v>
      </c>
      <c r="G27" s="159">
        <f t="shared" si="1"/>
        <v>66.290000000000006</v>
      </c>
      <c r="H27" s="159">
        <f t="shared" si="1"/>
        <v>348.9</v>
      </c>
    </row>
    <row r="28" spans="1:8" ht="15.75" customHeight="1" thickBot="1" x14ac:dyDescent="0.35">
      <c r="A28" s="278" t="s">
        <v>29</v>
      </c>
      <c r="B28" s="279"/>
      <c r="C28" s="157"/>
      <c r="D28" s="158">
        <f>D27+D23+D15+D12</f>
        <v>1892</v>
      </c>
      <c r="E28" s="158">
        <f>E27+E23+E15+E12</f>
        <v>79.910000000000011</v>
      </c>
      <c r="F28" s="158">
        <f t="shared" ref="F28:H28" si="2">F27+F23+F15+F12</f>
        <v>66.8</v>
      </c>
      <c r="G28" s="158">
        <f t="shared" si="2"/>
        <v>267.04800000000006</v>
      </c>
      <c r="H28" s="158">
        <f t="shared" si="2"/>
        <v>1971.5</v>
      </c>
    </row>
  </sheetData>
  <mergeCells count="12">
    <mergeCell ref="A2:H2"/>
    <mergeCell ref="A4:H4"/>
    <mergeCell ref="A5:A6"/>
    <mergeCell ref="B5:B6"/>
    <mergeCell ref="D5:D6"/>
    <mergeCell ref="E5:G5"/>
    <mergeCell ref="H5:H6"/>
    <mergeCell ref="A12:B12"/>
    <mergeCell ref="A23:B23"/>
    <mergeCell ref="A27:B27"/>
    <mergeCell ref="A28:B28"/>
    <mergeCell ref="A15:B15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1D6EB-D999-4B73-B26B-741F7711EE9C}">
  <dimension ref="A1:I40"/>
  <sheetViews>
    <sheetView topLeftCell="A13" workbookViewId="0">
      <selection activeCell="F34" sqref="F34"/>
    </sheetView>
  </sheetViews>
  <sheetFormatPr defaultColWidth="9.109375" defaultRowHeight="13.2" x14ac:dyDescent="0.3"/>
  <cols>
    <col min="1" max="1" width="9.44140625" style="1" customWidth="1"/>
    <col min="2" max="2" width="36.44140625" style="1" customWidth="1"/>
    <col min="3" max="3" width="5.88671875" style="1" customWidth="1"/>
    <col min="4" max="4" width="9.5546875" style="1" customWidth="1"/>
    <col min="5" max="5" width="9.6640625" style="1" customWidth="1"/>
    <col min="6" max="6" width="8.33203125" style="1" customWidth="1"/>
    <col min="7" max="7" width="10.6640625" style="1" customWidth="1"/>
    <col min="8" max="16384" width="9.109375" style="1"/>
  </cols>
  <sheetData>
    <row r="1" spans="1:8" x14ac:dyDescent="0.3">
      <c r="A1" s="194"/>
    </row>
    <row r="2" spans="1:8" ht="24" customHeight="1" x14ac:dyDescent="0.3">
      <c r="A2" s="323" t="s">
        <v>91</v>
      </c>
      <c r="B2" s="323"/>
      <c r="C2" s="323"/>
      <c r="D2" s="323"/>
      <c r="E2" s="323"/>
      <c r="F2" s="323"/>
      <c r="G2" s="323"/>
      <c r="H2" s="323"/>
    </row>
    <row r="3" spans="1:8" x14ac:dyDescent="0.3">
      <c r="A3" s="194"/>
    </row>
    <row r="4" spans="1:8" ht="13.8" thickBot="1" x14ac:dyDescent="0.35">
      <c r="A4" s="283" t="s">
        <v>100</v>
      </c>
      <c r="B4" s="284"/>
      <c r="C4" s="284"/>
      <c r="D4" s="284"/>
      <c r="E4" s="284"/>
      <c r="F4" s="284"/>
      <c r="G4" s="284"/>
      <c r="H4" s="284"/>
    </row>
    <row r="5" spans="1:8" x14ac:dyDescent="0.3">
      <c r="A5" s="310" t="s">
        <v>0</v>
      </c>
      <c r="B5" s="287" t="s">
        <v>1</v>
      </c>
      <c r="C5" s="2"/>
      <c r="D5" s="303" t="s">
        <v>2</v>
      </c>
      <c r="E5" s="305" t="s">
        <v>3</v>
      </c>
      <c r="F5" s="314"/>
      <c r="G5" s="315"/>
      <c r="H5" s="308" t="s">
        <v>4</v>
      </c>
    </row>
    <row r="6" spans="1:8" ht="63" customHeight="1" thickBot="1" x14ac:dyDescent="0.35">
      <c r="A6" s="311"/>
      <c r="B6" s="312"/>
      <c r="C6" s="195" t="s">
        <v>5</v>
      </c>
      <c r="D6" s="313"/>
      <c r="E6" s="196" t="s">
        <v>6</v>
      </c>
      <c r="F6" s="197" t="s">
        <v>7</v>
      </c>
      <c r="G6" s="197" t="s">
        <v>8</v>
      </c>
      <c r="H6" s="316"/>
    </row>
    <row r="7" spans="1:8" x14ac:dyDescent="0.3">
      <c r="A7" s="42"/>
      <c r="B7" s="43" t="s">
        <v>115</v>
      </c>
      <c r="C7" s="43"/>
      <c r="D7" s="54"/>
      <c r="E7" s="54"/>
      <c r="F7" s="54"/>
      <c r="G7" s="54"/>
      <c r="H7" s="55"/>
    </row>
    <row r="8" spans="1:8" ht="26.4" x14ac:dyDescent="0.3">
      <c r="A8" s="49">
        <v>212</v>
      </c>
      <c r="B8" s="76" t="s">
        <v>42</v>
      </c>
      <c r="C8" s="8" t="s">
        <v>11</v>
      </c>
      <c r="D8" s="12">
        <v>200</v>
      </c>
      <c r="E8" s="12">
        <v>8.42</v>
      </c>
      <c r="F8" s="12">
        <v>9.0399999999999991</v>
      </c>
      <c r="G8" s="12">
        <v>31.46</v>
      </c>
      <c r="H8" s="56">
        <v>240.8</v>
      </c>
    </row>
    <row r="9" spans="1:8" x14ac:dyDescent="0.25">
      <c r="A9" s="95">
        <v>268</v>
      </c>
      <c r="B9" s="78" t="s">
        <v>12</v>
      </c>
      <c r="C9" s="21" t="s">
        <v>11</v>
      </c>
      <c r="D9" s="12">
        <v>100</v>
      </c>
      <c r="E9" s="12">
        <v>8.6</v>
      </c>
      <c r="F9" s="12">
        <v>9.67</v>
      </c>
      <c r="G9" s="12">
        <v>2.13</v>
      </c>
      <c r="H9" s="13">
        <v>130.80000000000001</v>
      </c>
    </row>
    <row r="10" spans="1:8" x14ac:dyDescent="0.25">
      <c r="A10" s="36"/>
      <c r="B10" s="37" t="s">
        <v>14</v>
      </c>
      <c r="C10" s="38" t="s">
        <v>11</v>
      </c>
      <c r="D10" s="39">
        <v>70</v>
      </c>
      <c r="E10" s="40">
        <v>5.23</v>
      </c>
      <c r="F10" s="40">
        <v>0.94</v>
      </c>
      <c r="G10" s="40">
        <v>30.18</v>
      </c>
      <c r="H10" s="59">
        <v>146.21</v>
      </c>
    </row>
    <row r="11" spans="1:8" ht="13.8" thickBot="1" x14ac:dyDescent="0.3">
      <c r="A11" s="36">
        <v>465</v>
      </c>
      <c r="B11" s="57" t="s">
        <v>33</v>
      </c>
      <c r="C11" s="38" t="s">
        <v>11</v>
      </c>
      <c r="D11" s="39">
        <v>200</v>
      </c>
      <c r="E11" s="48">
        <v>2.8</v>
      </c>
      <c r="F11" s="48">
        <v>2.5</v>
      </c>
      <c r="G11" s="48">
        <v>13.6</v>
      </c>
      <c r="H11" s="58">
        <v>88</v>
      </c>
    </row>
    <row r="12" spans="1:8" ht="15" customHeight="1" thickBot="1" x14ac:dyDescent="0.35">
      <c r="A12" s="280" t="s">
        <v>116</v>
      </c>
      <c r="B12" s="281"/>
      <c r="C12" s="168"/>
      <c r="D12" s="232">
        <v>570</v>
      </c>
      <c r="E12" s="96">
        <f>SUM(E8:E11)</f>
        <v>25.05</v>
      </c>
      <c r="F12" s="96">
        <f t="shared" ref="F12:H12" si="0">SUM(F8:F11)</f>
        <v>22.150000000000002</v>
      </c>
      <c r="G12" s="96">
        <f t="shared" si="0"/>
        <v>77.37</v>
      </c>
      <c r="H12" s="96">
        <f t="shared" si="0"/>
        <v>605.81000000000006</v>
      </c>
    </row>
    <row r="13" spans="1:8" s="102" customFormat="1" x14ac:dyDescent="0.25">
      <c r="A13" s="213"/>
      <c r="B13" s="198" t="s">
        <v>106</v>
      </c>
      <c r="C13" s="199"/>
      <c r="D13" s="200"/>
      <c r="E13" s="201"/>
      <c r="F13" s="201"/>
      <c r="G13" s="201"/>
      <c r="H13" s="202"/>
    </row>
    <row r="14" spans="1:8" s="102" customFormat="1" ht="13.8" thickBot="1" x14ac:dyDescent="0.3">
      <c r="A14" s="50">
        <v>82</v>
      </c>
      <c r="B14" s="203" t="s">
        <v>27</v>
      </c>
      <c r="C14" s="204" t="s">
        <v>11</v>
      </c>
      <c r="D14" s="205">
        <v>100</v>
      </c>
      <c r="E14" s="206">
        <v>0.4</v>
      </c>
      <c r="F14" s="206">
        <v>0.4</v>
      </c>
      <c r="G14" s="206">
        <v>0.97799999999999998</v>
      </c>
      <c r="H14" s="207">
        <v>44</v>
      </c>
    </row>
    <row r="15" spans="1:8" s="102" customFormat="1" ht="13.5" customHeight="1" thickBot="1" x14ac:dyDescent="0.35">
      <c r="A15" s="280" t="s">
        <v>109</v>
      </c>
      <c r="B15" s="281"/>
      <c r="C15" s="168"/>
      <c r="D15" s="232">
        <v>100</v>
      </c>
      <c r="E15" s="208">
        <v>0.4</v>
      </c>
      <c r="F15" s="208">
        <v>0.4</v>
      </c>
      <c r="G15" s="208">
        <v>0.97799999999999998</v>
      </c>
      <c r="H15" s="209">
        <v>44</v>
      </c>
    </row>
    <row r="16" spans="1:8" x14ac:dyDescent="0.25">
      <c r="A16" s="60"/>
      <c r="B16" s="43" t="s">
        <v>16</v>
      </c>
      <c r="C16" s="61"/>
      <c r="D16" s="62"/>
      <c r="E16" s="97"/>
      <c r="F16" s="63"/>
      <c r="G16" s="63"/>
      <c r="H16" s="64"/>
    </row>
    <row r="17" spans="1:8" x14ac:dyDescent="0.25">
      <c r="A17" s="6">
        <v>316</v>
      </c>
      <c r="B17" s="65" t="s">
        <v>78</v>
      </c>
      <c r="C17" s="21" t="s">
        <v>11</v>
      </c>
      <c r="D17" s="18" t="s">
        <v>79</v>
      </c>
      <c r="E17" s="32">
        <v>7.28</v>
      </c>
      <c r="F17" s="22">
        <v>16.8</v>
      </c>
      <c r="G17" s="22">
        <v>3.76</v>
      </c>
      <c r="H17" s="23">
        <v>195.2</v>
      </c>
    </row>
    <row r="18" spans="1:8" ht="26.4" x14ac:dyDescent="0.3">
      <c r="A18" s="24" t="s">
        <v>80</v>
      </c>
      <c r="B18" s="20" t="s">
        <v>81</v>
      </c>
      <c r="C18" s="8" t="s">
        <v>11</v>
      </c>
      <c r="D18" s="98" t="s">
        <v>72</v>
      </c>
      <c r="E18" s="99">
        <v>6.13</v>
      </c>
      <c r="F18" s="99">
        <v>7.19</v>
      </c>
      <c r="G18" s="99">
        <v>7.66</v>
      </c>
      <c r="H18" s="100">
        <v>96.45</v>
      </c>
    </row>
    <row r="19" spans="1:8" x14ac:dyDescent="0.3">
      <c r="A19" s="27">
        <v>347</v>
      </c>
      <c r="B19" s="34" t="s">
        <v>82</v>
      </c>
      <c r="C19" s="8" t="s">
        <v>11</v>
      </c>
      <c r="D19" s="12">
        <v>90</v>
      </c>
      <c r="E19" s="35">
        <v>16.53</v>
      </c>
      <c r="F19" s="35">
        <v>12.49</v>
      </c>
      <c r="G19" s="35">
        <v>14.29</v>
      </c>
      <c r="H19" s="69">
        <v>236.25</v>
      </c>
    </row>
    <row r="20" spans="1:8" x14ac:dyDescent="0.3">
      <c r="A20" s="27">
        <v>377</v>
      </c>
      <c r="B20" s="75" t="s">
        <v>49</v>
      </c>
      <c r="C20" s="8" t="s">
        <v>11</v>
      </c>
      <c r="D20" s="18" t="s">
        <v>102</v>
      </c>
      <c r="E20" s="84">
        <v>3.15</v>
      </c>
      <c r="F20" s="84">
        <v>6</v>
      </c>
      <c r="G20" s="84">
        <v>9.15</v>
      </c>
      <c r="H20" s="68">
        <v>102</v>
      </c>
    </row>
    <row r="21" spans="1:8" x14ac:dyDescent="0.3">
      <c r="A21" s="31">
        <v>495</v>
      </c>
      <c r="B21" s="20" t="s">
        <v>22</v>
      </c>
      <c r="C21" s="8" t="s">
        <v>11</v>
      </c>
      <c r="D21" s="32">
        <v>200</v>
      </c>
      <c r="E21" s="22">
        <v>0.6</v>
      </c>
      <c r="F21" s="22">
        <v>0.1</v>
      </c>
      <c r="G21" s="22">
        <v>20.100000000000001</v>
      </c>
      <c r="H21" s="33">
        <v>84</v>
      </c>
    </row>
    <row r="22" spans="1:8" x14ac:dyDescent="0.3">
      <c r="A22" s="31"/>
      <c r="B22" s="34" t="s">
        <v>23</v>
      </c>
      <c r="C22" s="8" t="s">
        <v>11</v>
      </c>
      <c r="D22" s="12">
        <v>80</v>
      </c>
      <c r="E22" s="35">
        <v>8.8000000000000007</v>
      </c>
      <c r="F22" s="35">
        <v>1.6</v>
      </c>
      <c r="G22" s="35">
        <v>30.66</v>
      </c>
      <c r="H22" s="69">
        <v>148.53</v>
      </c>
    </row>
    <row r="23" spans="1:8" ht="13.8" thickBot="1" x14ac:dyDescent="0.35">
      <c r="A23" s="46"/>
      <c r="B23" s="37" t="s">
        <v>14</v>
      </c>
      <c r="C23" s="38" t="s">
        <v>11</v>
      </c>
      <c r="D23" s="39">
        <v>80</v>
      </c>
      <c r="E23" s="40">
        <v>7.92</v>
      </c>
      <c r="F23" s="40">
        <v>1.44</v>
      </c>
      <c r="G23" s="40">
        <v>46</v>
      </c>
      <c r="H23" s="41">
        <v>222.8</v>
      </c>
    </row>
    <row r="24" spans="1:8" ht="15" customHeight="1" thickBot="1" x14ac:dyDescent="0.35">
      <c r="A24" s="295" t="s">
        <v>24</v>
      </c>
      <c r="B24" s="302"/>
      <c r="C24" s="124"/>
      <c r="D24" s="259" t="s">
        <v>114</v>
      </c>
      <c r="E24" s="101">
        <f>SUM(E17:E23)</f>
        <v>50.410000000000011</v>
      </c>
      <c r="F24" s="70">
        <f>SUM(F17:F23)</f>
        <v>45.620000000000005</v>
      </c>
      <c r="G24" s="70">
        <f>SUM(G17:G23)</f>
        <v>131.62</v>
      </c>
      <c r="H24" s="71">
        <f>SUM(H17:H23)</f>
        <v>1085.23</v>
      </c>
    </row>
    <row r="25" spans="1:8" x14ac:dyDescent="0.3">
      <c r="A25" s="42"/>
      <c r="B25" s="43" t="s">
        <v>25</v>
      </c>
      <c r="C25" s="43"/>
      <c r="D25" s="44"/>
      <c r="E25" s="94"/>
      <c r="F25" s="45"/>
      <c r="G25" s="45"/>
      <c r="H25" s="72"/>
    </row>
    <row r="26" spans="1:8" x14ac:dyDescent="0.3">
      <c r="A26" s="46">
        <v>501</v>
      </c>
      <c r="B26" s="37" t="s">
        <v>26</v>
      </c>
      <c r="C26" s="47" t="s">
        <v>11</v>
      </c>
      <c r="D26" s="39">
        <v>200</v>
      </c>
      <c r="E26" s="48">
        <v>1</v>
      </c>
      <c r="F26" s="48">
        <v>0.2</v>
      </c>
      <c r="G26" s="48">
        <v>20.2</v>
      </c>
      <c r="H26" s="58">
        <v>86</v>
      </c>
    </row>
    <row r="27" spans="1:8" ht="13.8" thickBot="1" x14ac:dyDescent="0.35">
      <c r="A27" s="46"/>
      <c r="B27" s="266" t="s">
        <v>117</v>
      </c>
      <c r="C27" s="267" t="s">
        <v>11</v>
      </c>
      <c r="D27" s="274">
        <v>100</v>
      </c>
      <c r="E27" s="53">
        <v>7.03</v>
      </c>
      <c r="F27" s="53">
        <v>5.6</v>
      </c>
      <c r="G27" s="53">
        <v>46.09</v>
      </c>
      <c r="H27" s="275">
        <v>262.89999999999998</v>
      </c>
    </row>
    <row r="28" spans="1:8" ht="15" customHeight="1" thickBot="1" x14ac:dyDescent="0.35">
      <c r="A28" s="295" t="s">
        <v>28</v>
      </c>
      <c r="B28" s="302"/>
      <c r="C28" s="124"/>
      <c r="D28" s="233">
        <v>300</v>
      </c>
      <c r="E28" s="101">
        <f>SUM(E26:E27)</f>
        <v>8.0300000000000011</v>
      </c>
      <c r="F28" s="70">
        <f>SUM(F26:F27)</f>
        <v>5.8</v>
      </c>
      <c r="G28" s="70">
        <f>SUM(G26:G27)</f>
        <v>66.290000000000006</v>
      </c>
      <c r="H28" s="71">
        <f>SUM(H26:H27)</f>
        <v>348.9</v>
      </c>
    </row>
    <row r="29" spans="1:8" ht="15.75" customHeight="1" thickBot="1" x14ac:dyDescent="0.35">
      <c r="A29" s="295" t="s">
        <v>29</v>
      </c>
      <c r="B29" s="302"/>
      <c r="C29" s="124"/>
      <c r="D29" s="259">
        <f>D28+D24+D15+D12</f>
        <v>1920</v>
      </c>
      <c r="E29" s="259">
        <f t="shared" ref="E29:H29" si="1">E28+E24+E15+E12</f>
        <v>83.890000000000015</v>
      </c>
      <c r="F29" s="259">
        <f t="shared" si="1"/>
        <v>73.97</v>
      </c>
      <c r="G29" s="259">
        <f t="shared" si="1"/>
        <v>276.25800000000004</v>
      </c>
      <c r="H29" s="259">
        <f t="shared" si="1"/>
        <v>2083.94</v>
      </c>
    </row>
    <row r="33" spans="1:9" x14ac:dyDescent="0.3">
      <c r="A33" s="102"/>
      <c r="B33" s="102"/>
      <c r="C33" s="102"/>
      <c r="D33" s="102"/>
      <c r="E33" s="102"/>
      <c r="F33" s="102"/>
      <c r="G33" s="102"/>
      <c r="H33" s="102"/>
      <c r="I33" s="102"/>
    </row>
    <row r="34" spans="1:9" x14ac:dyDescent="0.3">
      <c r="A34" s="102"/>
      <c r="B34" s="102"/>
      <c r="C34" s="102"/>
      <c r="D34" s="102"/>
      <c r="E34" s="102"/>
      <c r="F34" s="102"/>
      <c r="G34" s="102"/>
      <c r="H34" s="102"/>
      <c r="I34" s="102"/>
    </row>
    <row r="35" spans="1:9" x14ac:dyDescent="0.3">
      <c r="A35" s="102"/>
      <c r="B35" s="102"/>
      <c r="C35" s="102"/>
      <c r="D35" s="102"/>
      <c r="E35" s="102"/>
      <c r="F35" s="102"/>
      <c r="G35" s="102"/>
      <c r="H35" s="102"/>
      <c r="I35" s="102"/>
    </row>
    <row r="36" spans="1:9" x14ac:dyDescent="0.3">
      <c r="A36" s="329"/>
      <c r="B36" s="329"/>
      <c r="C36" s="329"/>
      <c r="D36" s="329"/>
      <c r="E36" s="102"/>
      <c r="F36" s="102"/>
      <c r="G36" s="102"/>
      <c r="H36" s="102"/>
      <c r="I36" s="102"/>
    </row>
    <row r="37" spans="1:9" x14ac:dyDescent="0.3">
      <c r="A37" s="102"/>
      <c r="B37" s="102"/>
      <c r="C37" s="102"/>
      <c r="D37" s="102"/>
      <c r="E37" s="102"/>
      <c r="F37" s="102"/>
      <c r="G37" s="102"/>
      <c r="H37" s="102"/>
      <c r="I37" s="102"/>
    </row>
    <row r="38" spans="1:9" x14ac:dyDescent="0.3">
      <c r="A38" s="102"/>
      <c r="B38" s="102"/>
      <c r="C38" s="102"/>
      <c r="D38" s="102"/>
      <c r="E38" s="102"/>
      <c r="F38" s="102"/>
      <c r="G38" s="102"/>
      <c r="H38" s="102"/>
      <c r="I38" s="102"/>
    </row>
    <row r="39" spans="1:9" x14ac:dyDescent="0.3">
      <c r="A39" s="102"/>
      <c r="B39" s="102"/>
      <c r="C39" s="102"/>
      <c r="D39" s="102"/>
      <c r="E39" s="102"/>
      <c r="F39" s="102"/>
      <c r="G39" s="102"/>
      <c r="H39" s="102"/>
      <c r="I39" s="102"/>
    </row>
    <row r="40" spans="1:9" x14ac:dyDescent="0.3">
      <c r="A40" s="102"/>
      <c r="B40" s="102"/>
      <c r="C40" s="102"/>
      <c r="D40" s="102"/>
      <c r="E40" s="102"/>
      <c r="F40" s="102"/>
      <c r="G40" s="102"/>
      <c r="H40" s="102"/>
      <c r="I40" s="102"/>
    </row>
  </sheetData>
  <mergeCells count="13">
    <mergeCell ref="A2:H2"/>
    <mergeCell ref="A4:H4"/>
    <mergeCell ref="A5:A6"/>
    <mergeCell ref="B5:B6"/>
    <mergeCell ref="D5:D6"/>
    <mergeCell ref="E5:G5"/>
    <mergeCell ref="H5:H6"/>
    <mergeCell ref="A36:D36"/>
    <mergeCell ref="A15:B15"/>
    <mergeCell ref="A12:B12"/>
    <mergeCell ref="A24:B24"/>
    <mergeCell ref="A28:B28"/>
    <mergeCell ref="A29:B2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4E2C-7DD1-4668-905F-D09D025EEC21}">
  <dimension ref="A1:I29"/>
  <sheetViews>
    <sheetView topLeftCell="A10" workbookViewId="0">
      <selection activeCell="D27" sqref="D27"/>
    </sheetView>
  </sheetViews>
  <sheetFormatPr defaultColWidth="9.109375" defaultRowHeight="13.2" x14ac:dyDescent="0.3"/>
  <cols>
    <col min="1" max="1" width="10.44140625" style="102" customWidth="1"/>
    <col min="2" max="2" width="35.109375" style="102" customWidth="1"/>
    <col min="3" max="3" width="7" style="102" customWidth="1"/>
    <col min="4" max="4" width="10.88671875" style="102" customWidth="1"/>
    <col min="5" max="6" width="9.109375" style="102"/>
    <col min="7" max="7" width="11.33203125" style="102" customWidth="1"/>
    <col min="8" max="16384" width="9.109375" style="102"/>
  </cols>
  <sheetData>
    <row r="1" spans="1:9" x14ac:dyDescent="0.3">
      <c r="A1" s="282" t="s">
        <v>91</v>
      </c>
      <c r="B1" s="282"/>
      <c r="C1" s="282"/>
      <c r="D1" s="282"/>
      <c r="E1" s="282"/>
      <c r="F1" s="282"/>
      <c r="G1" s="282"/>
      <c r="H1" s="282"/>
    </row>
    <row r="3" spans="1:9" ht="13.8" thickBot="1" x14ac:dyDescent="0.35">
      <c r="A3" s="299" t="s">
        <v>93</v>
      </c>
      <c r="B3" s="299"/>
      <c r="C3" s="299"/>
      <c r="D3" s="299"/>
      <c r="E3" s="299"/>
      <c r="F3" s="299"/>
      <c r="G3" s="299"/>
      <c r="H3" s="299"/>
    </row>
    <row r="4" spans="1:9" ht="23.25" customHeight="1" x14ac:dyDescent="0.3">
      <c r="A4" s="285" t="s">
        <v>110</v>
      </c>
      <c r="B4" s="287" t="s">
        <v>1</v>
      </c>
      <c r="C4" s="126"/>
      <c r="D4" s="287" t="s">
        <v>2</v>
      </c>
      <c r="E4" s="289" t="s">
        <v>3</v>
      </c>
      <c r="F4" s="289"/>
      <c r="G4" s="289"/>
      <c r="H4" s="291" t="s">
        <v>4</v>
      </c>
    </row>
    <row r="5" spans="1:9" ht="30.75" customHeight="1" thickBot="1" x14ac:dyDescent="0.35">
      <c r="A5" s="286"/>
      <c r="B5" s="300"/>
      <c r="C5" s="173" t="s">
        <v>5</v>
      </c>
      <c r="D5" s="300"/>
      <c r="E5" s="174" t="s">
        <v>6</v>
      </c>
      <c r="F5" s="175" t="s">
        <v>7</v>
      </c>
      <c r="G5" s="172" t="s">
        <v>8</v>
      </c>
      <c r="H5" s="301"/>
    </row>
    <row r="6" spans="1:9" x14ac:dyDescent="0.3">
      <c r="A6" s="27"/>
      <c r="B6" s="17" t="s">
        <v>107</v>
      </c>
      <c r="C6" s="17"/>
      <c r="D6" s="34"/>
      <c r="E6" s="34"/>
      <c r="F6" s="34"/>
      <c r="G6" s="34"/>
      <c r="H6" s="74"/>
    </row>
    <row r="7" spans="1:9" x14ac:dyDescent="0.25">
      <c r="A7" s="6">
        <v>259</v>
      </c>
      <c r="B7" s="125" t="s">
        <v>83</v>
      </c>
      <c r="C7" s="86" t="s">
        <v>11</v>
      </c>
      <c r="D7" s="176" t="s">
        <v>50</v>
      </c>
      <c r="E7" s="180">
        <v>12.3</v>
      </c>
      <c r="F7" s="180">
        <v>10</v>
      </c>
      <c r="G7" s="180">
        <v>35.9</v>
      </c>
      <c r="H7" s="181">
        <v>283</v>
      </c>
    </row>
    <row r="8" spans="1:9" x14ac:dyDescent="0.25">
      <c r="A8" s="49">
        <v>70</v>
      </c>
      <c r="B8" s="28" t="s">
        <v>61</v>
      </c>
      <c r="C8" s="86" t="s">
        <v>11</v>
      </c>
      <c r="D8" s="87" t="s">
        <v>62</v>
      </c>
      <c r="E8" s="177">
        <v>2.4</v>
      </c>
      <c r="F8" s="177">
        <v>14.8</v>
      </c>
      <c r="G8" s="177">
        <v>15</v>
      </c>
      <c r="H8" s="142">
        <v>202</v>
      </c>
    </row>
    <row r="9" spans="1:9" x14ac:dyDescent="0.25">
      <c r="A9" s="6">
        <v>457</v>
      </c>
      <c r="B9" s="138" t="s">
        <v>68</v>
      </c>
      <c r="C9" s="86" t="s">
        <v>11</v>
      </c>
      <c r="D9" s="29">
        <v>200</v>
      </c>
      <c r="E9" s="141">
        <v>0.2</v>
      </c>
      <c r="F9" s="141">
        <v>0.1</v>
      </c>
      <c r="G9" s="141">
        <v>9.3000000000000007</v>
      </c>
      <c r="H9" s="142">
        <v>38</v>
      </c>
    </row>
    <row r="10" spans="1:9" ht="13.8" thickBot="1" x14ac:dyDescent="0.3">
      <c r="A10" s="50"/>
      <c r="B10" s="37" t="s">
        <v>14</v>
      </c>
      <c r="C10" s="38" t="s">
        <v>11</v>
      </c>
      <c r="D10" s="81">
        <v>50</v>
      </c>
      <c r="E10" s="163">
        <v>4.95</v>
      </c>
      <c r="F10" s="163">
        <v>0.9</v>
      </c>
      <c r="G10" s="163">
        <v>29</v>
      </c>
      <c r="H10" s="164">
        <v>139.30000000000001</v>
      </c>
    </row>
    <row r="11" spans="1:9" ht="15" customHeight="1" thickBot="1" x14ac:dyDescent="0.35">
      <c r="A11" s="293" t="s">
        <v>108</v>
      </c>
      <c r="B11" s="294"/>
      <c r="C11" s="171"/>
      <c r="D11" s="2">
        <v>500</v>
      </c>
      <c r="E11" s="178">
        <f>SUM(E7:E10)</f>
        <v>19.850000000000001</v>
      </c>
      <c r="F11" s="178">
        <f>SUM(F7:F10)</f>
        <v>25.8</v>
      </c>
      <c r="G11" s="178">
        <f>SUM(G7:G10)</f>
        <v>89.2</v>
      </c>
      <c r="H11" s="179">
        <f>SUM(H7:H10)</f>
        <v>662.3</v>
      </c>
    </row>
    <row r="12" spans="1:9" x14ac:dyDescent="0.25">
      <c r="A12" s="213"/>
      <c r="B12" s="198" t="s">
        <v>106</v>
      </c>
      <c r="C12" s="199"/>
      <c r="D12" s="200"/>
      <c r="E12" s="201"/>
      <c r="F12" s="201"/>
      <c r="G12" s="201"/>
      <c r="H12" s="202"/>
    </row>
    <row r="13" spans="1:9" ht="13.8" thickBot="1" x14ac:dyDescent="0.3">
      <c r="A13" s="50">
        <v>82</v>
      </c>
      <c r="B13" s="51" t="s">
        <v>51</v>
      </c>
      <c r="C13" s="52" t="s">
        <v>11</v>
      </c>
      <c r="D13" s="52">
        <v>100</v>
      </c>
      <c r="E13" s="161">
        <v>0.4</v>
      </c>
      <c r="F13" s="161">
        <v>0.4</v>
      </c>
      <c r="G13" s="161">
        <v>0.97799999999999998</v>
      </c>
      <c r="H13" s="162">
        <v>44</v>
      </c>
      <c r="I13" s="108"/>
    </row>
    <row r="14" spans="1:9" ht="13.5" customHeight="1" thickBot="1" x14ac:dyDescent="0.35">
      <c r="A14" s="280" t="s">
        <v>109</v>
      </c>
      <c r="B14" s="281"/>
      <c r="C14" s="168"/>
      <c r="D14" s="122">
        <v>100</v>
      </c>
      <c r="E14" s="208">
        <v>0.4</v>
      </c>
      <c r="F14" s="208">
        <v>0.4</v>
      </c>
      <c r="G14" s="208">
        <v>0.97799999999999998</v>
      </c>
      <c r="H14" s="209">
        <v>44</v>
      </c>
    </row>
    <row r="15" spans="1:9" ht="13.8" thickBot="1" x14ac:dyDescent="0.3">
      <c r="A15" s="129"/>
      <c r="B15" s="130" t="s">
        <v>16</v>
      </c>
      <c r="C15" s="131"/>
      <c r="D15" s="132"/>
      <c r="E15" s="143"/>
      <c r="F15" s="143"/>
      <c r="G15" s="143"/>
      <c r="H15" s="144"/>
    </row>
    <row r="16" spans="1:9" ht="26.4" x14ac:dyDescent="0.25">
      <c r="A16" s="169">
        <v>17</v>
      </c>
      <c r="B16" s="170" t="s">
        <v>17</v>
      </c>
      <c r="C16" s="61" t="s">
        <v>11</v>
      </c>
      <c r="D16" s="61">
        <v>80</v>
      </c>
      <c r="E16" s="145">
        <v>0.88</v>
      </c>
      <c r="F16" s="145">
        <v>4.96</v>
      </c>
      <c r="G16" s="145">
        <v>2.96</v>
      </c>
      <c r="H16" s="146">
        <v>60</v>
      </c>
    </row>
    <row r="17" spans="1:8" ht="26.4" x14ac:dyDescent="0.3">
      <c r="A17" s="27" t="s">
        <v>55</v>
      </c>
      <c r="B17" s="75" t="s">
        <v>56</v>
      </c>
      <c r="C17" s="8" t="s">
        <v>11</v>
      </c>
      <c r="D17" s="12" t="s">
        <v>46</v>
      </c>
      <c r="E17" s="149">
        <v>5.2350000000000003</v>
      </c>
      <c r="F17" s="149">
        <v>5.71</v>
      </c>
      <c r="G17" s="149">
        <v>17.850000000000001</v>
      </c>
      <c r="H17" s="150">
        <v>143.87</v>
      </c>
    </row>
    <row r="18" spans="1:8" x14ac:dyDescent="0.3">
      <c r="A18" s="49">
        <v>307</v>
      </c>
      <c r="B18" s="16" t="s">
        <v>85</v>
      </c>
      <c r="C18" s="8" t="s">
        <v>11</v>
      </c>
      <c r="D18" s="12">
        <v>90</v>
      </c>
      <c r="E18" s="141">
        <v>11.82</v>
      </c>
      <c r="F18" s="141">
        <v>1.67</v>
      </c>
      <c r="G18" s="141">
        <v>14.15</v>
      </c>
      <c r="H18" s="142">
        <v>116.37</v>
      </c>
    </row>
    <row r="19" spans="1:8" x14ac:dyDescent="0.3">
      <c r="A19" s="27">
        <v>205</v>
      </c>
      <c r="B19" s="75" t="s">
        <v>58</v>
      </c>
      <c r="C19" s="8" t="s">
        <v>11</v>
      </c>
      <c r="D19" s="12">
        <v>150</v>
      </c>
      <c r="E19" s="149">
        <v>3.7</v>
      </c>
      <c r="F19" s="149">
        <v>4.9000000000000004</v>
      </c>
      <c r="G19" s="149">
        <v>37.700000000000003</v>
      </c>
      <c r="H19" s="150">
        <v>209.6</v>
      </c>
    </row>
    <row r="20" spans="1:8" x14ac:dyDescent="0.3">
      <c r="A20" s="49">
        <v>486</v>
      </c>
      <c r="B20" s="20" t="s">
        <v>66</v>
      </c>
      <c r="C20" s="86" t="s">
        <v>11</v>
      </c>
      <c r="D20" s="9">
        <v>200</v>
      </c>
      <c r="E20" s="180">
        <v>0.1</v>
      </c>
      <c r="F20" s="180">
        <v>0.1</v>
      </c>
      <c r="G20" s="180">
        <v>11.1</v>
      </c>
      <c r="H20" s="181">
        <v>46</v>
      </c>
    </row>
    <row r="21" spans="1:8" x14ac:dyDescent="0.25">
      <c r="A21" s="27"/>
      <c r="B21" s="34" t="s">
        <v>23</v>
      </c>
      <c r="C21" s="8" t="s">
        <v>11</v>
      </c>
      <c r="D21" s="26">
        <v>80</v>
      </c>
      <c r="E21" s="141">
        <v>8.8000000000000007</v>
      </c>
      <c r="F21" s="141">
        <v>1.6</v>
      </c>
      <c r="G21" s="141">
        <v>30.66</v>
      </c>
      <c r="H21" s="142">
        <v>148.53</v>
      </c>
    </row>
    <row r="22" spans="1:8" ht="13.8" thickBot="1" x14ac:dyDescent="0.3">
      <c r="A22" s="36"/>
      <c r="B22" s="37" t="s">
        <v>14</v>
      </c>
      <c r="C22" s="38" t="s">
        <v>11</v>
      </c>
      <c r="D22" s="39">
        <v>80</v>
      </c>
      <c r="E22" s="163">
        <v>7.92</v>
      </c>
      <c r="F22" s="163">
        <v>1.44</v>
      </c>
      <c r="G22" s="163">
        <v>46</v>
      </c>
      <c r="H22" s="164">
        <v>222.8</v>
      </c>
    </row>
    <row r="23" spans="1:8" ht="15" customHeight="1" thickBot="1" x14ac:dyDescent="0.35">
      <c r="A23" s="295" t="s">
        <v>24</v>
      </c>
      <c r="B23" s="296"/>
      <c r="C23" s="157"/>
      <c r="D23" s="130">
        <v>940</v>
      </c>
      <c r="E23" s="159">
        <f>SUM(E16:E22)</f>
        <v>38.455000000000005</v>
      </c>
      <c r="F23" s="159">
        <f t="shared" ref="F23:H23" si="0">SUM(F16:F22)</f>
        <v>20.380000000000006</v>
      </c>
      <c r="G23" s="159">
        <f t="shared" si="0"/>
        <v>160.41999999999999</v>
      </c>
      <c r="H23" s="160">
        <f t="shared" si="0"/>
        <v>947.17000000000007</v>
      </c>
    </row>
    <row r="24" spans="1:8" x14ac:dyDescent="0.25">
      <c r="A24" s="42"/>
      <c r="B24" s="43" t="s">
        <v>25</v>
      </c>
      <c r="C24" s="43"/>
      <c r="D24" s="182"/>
      <c r="E24" s="183"/>
      <c r="F24" s="183"/>
      <c r="G24" s="183"/>
      <c r="H24" s="184"/>
    </row>
    <row r="25" spans="1:8" x14ac:dyDescent="0.3">
      <c r="A25" s="27">
        <v>501</v>
      </c>
      <c r="B25" s="34" t="s">
        <v>26</v>
      </c>
      <c r="C25" s="17" t="s">
        <v>11</v>
      </c>
      <c r="D25" s="12">
        <v>200</v>
      </c>
      <c r="E25" s="149">
        <v>1</v>
      </c>
      <c r="F25" s="149">
        <v>0.2</v>
      </c>
      <c r="G25" s="149">
        <v>20.2</v>
      </c>
      <c r="H25" s="150">
        <v>86</v>
      </c>
    </row>
    <row r="26" spans="1:8" ht="13.8" thickBot="1" x14ac:dyDescent="0.35">
      <c r="A26" s="49"/>
      <c r="B26" s="266" t="s">
        <v>117</v>
      </c>
      <c r="C26" s="267" t="s">
        <v>11</v>
      </c>
      <c r="D26" s="274">
        <v>100</v>
      </c>
      <c r="E26" s="53">
        <v>7.03</v>
      </c>
      <c r="F26" s="53">
        <v>5.6</v>
      </c>
      <c r="G26" s="53">
        <v>46.09</v>
      </c>
      <c r="H26" s="275">
        <v>262.89999999999998</v>
      </c>
    </row>
    <row r="27" spans="1:8" ht="15" customHeight="1" thickBot="1" x14ac:dyDescent="0.35">
      <c r="A27" s="297" t="s">
        <v>28</v>
      </c>
      <c r="B27" s="298"/>
      <c r="C27" s="185"/>
      <c r="D27" s="186">
        <v>300</v>
      </c>
      <c r="E27" s="178">
        <f>SUM(E25:E26)</f>
        <v>8.0300000000000011</v>
      </c>
      <c r="F27" s="178">
        <f>SUM(F25:F26)</f>
        <v>5.8</v>
      </c>
      <c r="G27" s="178">
        <f>SUM(G25:G26)</f>
        <v>66.290000000000006</v>
      </c>
      <c r="H27" s="179">
        <f>SUM(H25:H26)</f>
        <v>348.9</v>
      </c>
    </row>
    <row r="28" spans="1:8" ht="15.75" customHeight="1" thickBot="1" x14ac:dyDescent="0.35">
      <c r="A28" s="295" t="s">
        <v>29</v>
      </c>
      <c r="B28" s="296"/>
      <c r="C28" s="157"/>
      <c r="D28" s="159">
        <f>D27+D23+D14+D11</f>
        <v>1840</v>
      </c>
      <c r="E28" s="159">
        <f t="shared" ref="E28:H28" si="1">E27+E23+E14+E11</f>
        <v>66.735000000000014</v>
      </c>
      <c r="F28" s="159">
        <f t="shared" si="1"/>
        <v>52.38000000000001</v>
      </c>
      <c r="G28" s="159">
        <f t="shared" si="1"/>
        <v>316.88799999999998</v>
      </c>
      <c r="H28" s="159">
        <f t="shared" si="1"/>
        <v>2002.3700000000001</v>
      </c>
    </row>
    <row r="29" spans="1:8" x14ac:dyDescent="0.3">
      <c r="E29" s="111"/>
      <c r="F29" s="111"/>
      <c r="G29" s="111"/>
      <c r="H29" s="111"/>
    </row>
  </sheetData>
  <mergeCells count="12">
    <mergeCell ref="A1:H1"/>
    <mergeCell ref="A3:H3"/>
    <mergeCell ref="A4:A5"/>
    <mergeCell ref="B4:B5"/>
    <mergeCell ref="D4:D5"/>
    <mergeCell ref="E4:G4"/>
    <mergeCell ref="H4:H5"/>
    <mergeCell ref="A11:B11"/>
    <mergeCell ref="A23:B23"/>
    <mergeCell ref="A27:B27"/>
    <mergeCell ref="A28:B28"/>
    <mergeCell ref="A14:B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C13BF-5DD8-4A78-835B-B5837E683EED}">
  <dimension ref="A1:L32"/>
  <sheetViews>
    <sheetView topLeftCell="A13" workbookViewId="0">
      <selection activeCell="D28" sqref="D28"/>
    </sheetView>
  </sheetViews>
  <sheetFormatPr defaultColWidth="9.109375" defaultRowHeight="13.2" x14ac:dyDescent="0.3"/>
  <cols>
    <col min="1" max="1" width="10" style="102" customWidth="1"/>
    <col min="2" max="2" width="36.33203125" style="102" bestFit="1" customWidth="1"/>
    <col min="3" max="3" width="7" style="102" customWidth="1"/>
    <col min="4" max="4" width="9.44140625" style="102" customWidth="1"/>
    <col min="5" max="16384" width="9.109375" style="102"/>
  </cols>
  <sheetData>
    <row r="1" spans="1:12" x14ac:dyDescent="0.3">
      <c r="A1" s="282" t="s">
        <v>91</v>
      </c>
      <c r="B1" s="282"/>
      <c r="C1" s="282"/>
      <c r="D1" s="282"/>
      <c r="E1" s="282"/>
      <c r="F1" s="282"/>
      <c r="G1" s="282"/>
      <c r="H1" s="282"/>
    </row>
    <row r="3" spans="1:12" ht="13.8" thickBot="1" x14ac:dyDescent="0.35">
      <c r="A3" s="299" t="s">
        <v>94</v>
      </c>
      <c r="B3" s="299"/>
      <c r="C3" s="299"/>
      <c r="D3" s="299"/>
      <c r="E3" s="299"/>
      <c r="F3" s="299"/>
      <c r="G3" s="299"/>
      <c r="H3" s="299"/>
    </row>
    <row r="4" spans="1:12" ht="26.25" customHeight="1" x14ac:dyDescent="0.3">
      <c r="A4" s="285" t="s">
        <v>110</v>
      </c>
      <c r="B4" s="303" t="s">
        <v>1</v>
      </c>
      <c r="C4" s="2"/>
      <c r="D4" s="303" t="s">
        <v>2</v>
      </c>
      <c r="E4" s="305" t="s">
        <v>3</v>
      </c>
      <c r="F4" s="306"/>
      <c r="G4" s="307"/>
      <c r="H4" s="308" t="s">
        <v>4</v>
      </c>
    </row>
    <row r="5" spans="1:12" ht="38.25" customHeight="1" thickBot="1" x14ac:dyDescent="0.35">
      <c r="A5" s="286"/>
      <c r="B5" s="304"/>
      <c r="C5" s="195" t="s">
        <v>5</v>
      </c>
      <c r="D5" s="304"/>
      <c r="E5" s="217" t="s">
        <v>6</v>
      </c>
      <c r="F5" s="218" t="s">
        <v>7</v>
      </c>
      <c r="G5" s="197" t="s">
        <v>8</v>
      </c>
      <c r="H5" s="309"/>
    </row>
    <row r="6" spans="1:12" x14ac:dyDescent="0.3">
      <c r="A6" s="42"/>
      <c r="B6" s="43" t="s">
        <v>9</v>
      </c>
      <c r="C6" s="43"/>
      <c r="D6" s="54"/>
      <c r="E6" s="54"/>
      <c r="F6" s="54"/>
      <c r="G6" s="54"/>
      <c r="H6" s="55"/>
    </row>
    <row r="7" spans="1:12" x14ac:dyDescent="0.3">
      <c r="A7" s="27">
        <v>213</v>
      </c>
      <c r="B7" s="7" t="s">
        <v>86</v>
      </c>
      <c r="C7" s="8" t="s">
        <v>11</v>
      </c>
      <c r="D7" s="12">
        <v>200</v>
      </c>
      <c r="E7" s="141">
        <v>6.22</v>
      </c>
      <c r="F7" s="141">
        <v>6.86</v>
      </c>
      <c r="G7" s="141">
        <v>20.58</v>
      </c>
      <c r="H7" s="142">
        <v>168.8</v>
      </c>
    </row>
    <row r="8" spans="1:12" x14ac:dyDescent="0.25">
      <c r="A8" s="6">
        <v>283.471</v>
      </c>
      <c r="B8" s="7" t="s">
        <v>31</v>
      </c>
      <c r="C8" s="8" t="s">
        <v>11</v>
      </c>
      <c r="D8" s="9" t="s">
        <v>32</v>
      </c>
      <c r="E8" s="180">
        <v>17.850000000000001</v>
      </c>
      <c r="F8" s="180">
        <v>5.58</v>
      </c>
      <c r="G8" s="180">
        <v>24.08</v>
      </c>
      <c r="H8" s="181">
        <v>217.36</v>
      </c>
    </row>
    <row r="9" spans="1:12" x14ac:dyDescent="0.3">
      <c r="A9" s="49">
        <v>267</v>
      </c>
      <c r="B9" s="34" t="s">
        <v>67</v>
      </c>
      <c r="C9" s="8" t="s">
        <v>11</v>
      </c>
      <c r="D9" s="12">
        <v>40</v>
      </c>
      <c r="E9" s="141">
        <v>5.0999999999999996</v>
      </c>
      <c r="F9" s="141">
        <v>4.5999999999999996</v>
      </c>
      <c r="G9" s="141">
        <v>0.3</v>
      </c>
      <c r="H9" s="142">
        <v>63</v>
      </c>
    </row>
    <row r="10" spans="1:12" x14ac:dyDescent="0.25">
      <c r="A10" s="36">
        <v>459</v>
      </c>
      <c r="B10" s="57" t="s">
        <v>87</v>
      </c>
      <c r="C10" s="38" t="s">
        <v>11</v>
      </c>
      <c r="D10" s="39">
        <v>200</v>
      </c>
      <c r="E10" s="163">
        <v>0.3</v>
      </c>
      <c r="F10" s="163">
        <v>0.1</v>
      </c>
      <c r="G10" s="163">
        <v>9.5</v>
      </c>
      <c r="H10" s="164">
        <v>40</v>
      </c>
    </row>
    <row r="11" spans="1:12" ht="13.8" thickBot="1" x14ac:dyDescent="0.3">
      <c r="A11" s="36"/>
      <c r="B11" s="37" t="s">
        <v>14</v>
      </c>
      <c r="C11" s="38" t="s">
        <v>11</v>
      </c>
      <c r="D11" s="81">
        <v>40</v>
      </c>
      <c r="E11" s="163">
        <v>3.96</v>
      </c>
      <c r="F11" s="163">
        <v>0.72</v>
      </c>
      <c r="G11" s="163">
        <v>23</v>
      </c>
      <c r="H11" s="164">
        <v>111.4</v>
      </c>
    </row>
    <row r="12" spans="1:12" ht="13.5" customHeight="1" thickBot="1" x14ac:dyDescent="0.35">
      <c r="A12" s="280" t="s">
        <v>15</v>
      </c>
      <c r="B12" s="281"/>
      <c r="C12" s="168"/>
      <c r="D12" s="123">
        <v>590</v>
      </c>
      <c r="E12" s="188">
        <f t="shared" ref="E12:G12" si="0">SUM(E7:E11)</f>
        <v>33.43</v>
      </c>
      <c r="F12" s="188">
        <f t="shared" si="0"/>
        <v>17.86</v>
      </c>
      <c r="G12" s="188">
        <f t="shared" si="0"/>
        <v>77.459999999999994</v>
      </c>
      <c r="H12" s="188">
        <f>SUM(H7:H11)</f>
        <v>600.56000000000006</v>
      </c>
    </row>
    <row r="13" spans="1:12" x14ac:dyDescent="0.25">
      <c r="A13" s="213"/>
      <c r="B13" s="198" t="s">
        <v>106</v>
      </c>
      <c r="C13" s="199"/>
      <c r="D13" s="200"/>
      <c r="E13" s="201"/>
      <c r="F13" s="201"/>
      <c r="G13" s="201"/>
      <c r="H13" s="202"/>
    </row>
    <row r="14" spans="1:12" ht="13.8" thickBot="1" x14ac:dyDescent="0.3">
      <c r="A14" s="105">
        <v>82</v>
      </c>
      <c r="B14" s="106" t="s">
        <v>59</v>
      </c>
      <c r="C14" s="107" t="s">
        <v>11</v>
      </c>
      <c r="D14" s="112" t="s">
        <v>41</v>
      </c>
      <c r="E14" s="191">
        <v>0.4</v>
      </c>
      <c r="F14" s="191">
        <v>0.4</v>
      </c>
      <c r="G14" s="191">
        <v>0.97799999999999998</v>
      </c>
      <c r="H14" s="192">
        <v>44</v>
      </c>
      <c r="I14" s="109"/>
      <c r="J14" s="109"/>
      <c r="K14" s="109"/>
      <c r="L14" s="110"/>
    </row>
    <row r="15" spans="1:12" ht="13.5" customHeight="1" thickBot="1" x14ac:dyDescent="0.35">
      <c r="A15" s="280" t="s">
        <v>109</v>
      </c>
      <c r="B15" s="281"/>
      <c r="C15" s="168"/>
      <c r="D15" s="122">
        <v>100</v>
      </c>
      <c r="E15" s="208">
        <v>0.4</v>
      </c>
      <c r="F15" s="208">
        <v>0.4</v>
      </c>
      <c r="G15" s="208">
        <v>0.97799999999999998</v>
      </c>
      <c r="H15" s="209">
        <v>44</v>
      </c>
    </row>
    <row r="16" spans="1:12" ht="15" customHeight="1" x14ac:dyDescent="0.3">
      <c r="A16" s="103"/>
      <c r="B16" s="104" t="s">
        <v>16</v>
      </c>
      <c r="C16" s="104"/>
      <c r="D16" s="214"/>
      <c r="E16" s="215"/>
      <c r="F16" s="215"/>
      <c r="G16" s="215"/>
      <c r="H16" s="216"/>
    </row>
    <row r="17" spans="1:8" ht="26.4" x14ac:dyDescent="0.25">
      <c r="A17" s="19">
        <v>14</v>
      </c>
      <c r="B17" s="20" t="s">
        <v>69</v>
      </c>
      <c r="C17" s="21" t="s">
        <v>11</v>
      </c>
      <c r="D17" s="18" t="s">
        <v>35</v>
      </c>
      <c r="E17" s="151">
        <v>0.7</v>
      </c>
      <c r="F17" s="151">
        <v>6.1</v>
      </c>
      <c r="G17" s="151">
        <v>1.9</v>
      </c>
      <c r="H17" s="152">
        <v>65</v>
      </c>
    </row>
    <row r="18" spans="1:8" ht="26.4" x14ac:dyDescent="0.3">
      <c r="A18" s="24" t="s">
        <v>80</v>
      </c>
      <c r="B18" s="20" t="s">
        <v>81</v>
      </c>
      <c r="C18" s="8" t="s">
        <v>11</v>
      </c>
      <c r="D18" s="98" t="s">
        <v>72</v>
      </c>
      <c r="E18" s="147">
        <v>6.13</v>
      </c>
      <c r="F18" s="147">
        <v>7.19</v>
      </c>
      <c r="G18" s="147">
        <v>7.66</v>
      </c>
      <c r="H18" s="148">
        <v>96.45</v>
      </c>
    </row>
    <row r="19" spans="1:8" x14ac:dyDescent="0.3">
      <c r="A19" s="27">
        <v>347</v>
      </c>
      <c r="B19" s="34" t="s">
        <v>82</v>
      </c>
      <c r="C19" s="8" t="s">
        <v>11</v>
      </c>
      <c r="D19" s="12">
        <v>90</v>
      </c>
      <c r="E19" s="141">
        <v>16.53</v>
      </c>
      <c r="F19" s="141">
        <v>12.49</v>
      </c>
      <c r="G19" s="141">
        <v>14.29</v>
      </c>
      <c r="H19" s="142">
        <v>236.25</v>
      </c>
    </row>
    <row r="20" spans="1:8" x14ac:dyDescent="0.3">
      <c r="A20" s="49">
        <v>256</v>
      </c>
      <c r="B20" s="16" t="s">
        <v>88</v>
      </c>
      <c r="C20" s="8" t="s">
        <v>11</v>
      </c>
      <c r="D20" s="12">
        <v>150</v>
      </c>
      <c r="E20" s="141">
        <v>5.6</v>
      </c>
      <c r="F20" s="141">
        <v>0.45</v>
      </c>
      <c r="G20" s="141">
        <v>29.6</v>
      </c>
      <c r="H20" s="142">
        <v>190.4</v>
      </c>
    </row>
    <row r="21" spans="1:8" x14ac:dyDescent="0.3">
      <c r="A21" s="31">
        <v>496</v>
      </c>
      <c r="B21" s="20" t="s">
        <v>77</v>
      </c>
      <c r="C21" s="8" t="s">
        <v>11</v>
      </c>
      <c r="D21" s="32">
        <v>200</v>
      </c>
      <c r="E21" s="141">
        <v>0.7</v>
      </c>
      <c r="F21" s="141">
        <v>0.3</v>
      </c>
      <c r="G21" s="141">
        <v>18.3</v>
      </c>
      <c r="H21" s="142">
        <v>78</v>
      </c>
    </row>
    <row r="22" spans="1:8" x14ac:dyDescent="0.3">
      <c r="A22" s="27"/>
      <c r="B22" s="34" t="s">
        <v>23</v>
      </c>
      <c r="C22" s="8" t="s">
        <v>11</v>
      </c>
      <c r="D22" s="12">
        <v>80</v>
      </c>
      <c r="E22" s="141">
        <v>8.8000000000000007</v>
      </c>
      <c r="F22" s="141">
        <v>1.6</v>
      </c>
      <c r="G22" s="141">
        <v>30.66</v>
      </c>
      <c r="H22" s="142">
        <v>148.53</v>
      </c>
    </row>
    <row r="23" spans="1:8" ht="13.8" thickBot="1" x14ac:dyDescent="0.3">
      <c r="A23" s="36"/>
      <c r="B23" s="37" t="s">
        <v>14</v>
      </c>
      <c r="C23" s="38" t="s">
        <v>11</v>
      </c>
      <c r="D23" s="39">
        <v>80</v>
      </c>
      <c r="E23" s="163">
        <v>7.92</v>
      </c>
      <c r="F23" s="163">
        <v>1.44</v>
      </c>
      <c r="G23" s="163">
        <v>46</v>
      </c>
      <c r="H23" s="164">
        <v>222.8</v>
      </c>
    </row>
    <row r="24" spans="1:8" ht="15" customHeight="1" thickBot="1" x14ac:dyDescent="0.35">
      <c r="A24" s="295" t="s">
        <v>24</v>
      </c>
      <c r="B24" s="302"/>
      <c r="C24" s="124"/>
      <c r="D24" s="120">
        <v>950</v>
      </c>
      <c r="E24" s="188">
        <f>E17+E18+E19+E20+E21+E22+E23</f>
        <v>46.38</v>
      </c>
      <c r="F24" s="188">
        <f t="shared" ref="F24:H24" si="1">F17+F18+F19+F20+F21+F22+F23</f>
        <v>29.570000000000004</v>
      </c>
      <c r="G24" s="188">
        <f t="shared" si="1"/>
        <v>148.41</v>
      </c>
      <c r="H24" s="188">
        <f t="shared" si="1"/>
        <v>1037.43</v>
      </c>
    </row>
    <row r="25" spans="1:8" x14ac:dyDescent="0.3">
      <c r="A25" s="3"/>
      <c r="B25" s="4" t="s">
        <v>25</v>
      </c>
      <c r="C25" s="4"/>
      <c r="D25" s="5"/>
      <c r="E25" s="189"/>
      <c r="F25" s="189"/>
      <c r="G25" s="189"/>
      <c r="H25" s="190"/>
    </row>
    <row r="26" spans="1:8" x14ac:dyDescent="0.3">
      <c r="A26" s="46">
        <v>501</v>
      </c>
      <c r="B26" s="37" t="s">
        <v>26</v>
      </c>
      <c r="C26" s="47" t="s">
        <v>11</v>
      </c>
      <c r="D26" s="39">
        <v>200</v>
      </c>
      <c r="E26" s="161">
        <v>1</v>
      </c>
      <c r="F26" s="161">
        <v>0.2</v>
      </c>
      <c r="G26" s="161">
        <v>20.2</v>
      </c>
      <c r="H26" s="162">
        <v>86</v>
      </c>
    </row>
    <row r="27" spans="1:8" ht="13.8" thickBot="1" x14ac:dyDescent="0.3">
      <c r="A27" s="19"/>
      <c r="B27" s="266" t="s">
        <v>117</v>
      </c>
      <c r="C27" s="267" t="s">
        <v>11</v>
      </c>
      <c r="D27" s="274">
        <v>100</v>
      </c>
      <c r="E27" s="53">
        <v>7.03</v>
      </c>
      <c r="F27" s="53">
        <v>5.6</v>
      </c>
      <c r="G27" s="53">
        <v>46.09</v>
      </c>
      <c r="H27" s="275">
        <v>262.89999999999998</v>
      </c>
    </row>
    <row r="28" spans="1:8" ht="15" customHeight="1" thickBot="1" x14ac:dyDescent="0.35">
      <c r="A28" s="295" t="s">
        <v>28</v>
      </c>
      <c r="B28" s="302"/>
      <c r="C28" s="124"/>
      <c r="D28" s="119">
        <v>300</v>
      </c>
      <c r="E28" s="188">
        <f>SUM(E26:E27)</f>
        <v>8.0300000000000011</v>
      </c>
      <c r="F28" s="159">
        <f>SUM(F26:F27)</f>
        <v>5.8</v>
      </c>
      <c r="G28" s="159">
        <f>SUM(G26:G27)</f>
        <v>66.290000000000006</v>
      </c>
      <c r="H28" s="160">
        <f>SUM(H26:H27)</f>
        <v>348.9</v>
      </c>
    </row>
    <row r="29" spans="1:8" ht="15.75" customHeight="1" thickBot="1" x14ac:dyDescent="0.35">
      <c r="A29" s="295" t="s">
        <v>29</v>
      </c>
      <c r="B29" s="302"/>
      <c r="C29" s="187"/>
      <c r="D29" s="193">
        <f>D28+D24+D15+D12</f>
        <v>1940</v>
      </c>
      <c r="E29" s="193">
        <f t="shared" ref="E29:H29" si="2">E28+E24+E15+E12</f>
        <v>88.240000000000009</v>
      </c>
      <c r="F29" s="193">
        <f t="shared" si="2"/>
        <v>53.63</v>
      </c>
      <c r="G29" s="193">
        <f t="shared" si="2"/>
        <v>293.13799999999998</v>
      </c>
      <c r="H29" s="193">
        <f t="shared" si="2"/>
        <v>2030.8899999999999</v>
      </c>
    </row>
    <row r="30" spans="1:8" x14ac:dyDescent="0.3">
      <c r="E30" s="111"/>
      <c r="F30" s="111"/>
      <c r="G30" s="111"/>
      <c r="H30" s="111"/>
    </row>
    <row r="32" spans="1:8" x14ac:dyDescent="0.25">
      <c r="A32" s="113"/>
      <c r="B32" s="114"/>
      <c r="C32" s="115"/>
      <c r="D32" s="116"/>
      <c r="E32" s="117"/>
      <c r="F32" s="117"/>
      <c r="G32" s="117"/>
      <c r="H32" s="117"/>
    </row>
  </sheetData>
  <mergeCells count="12">
    <mergeCell ref="A1:H1"/>
    <mergeCell ref="A3:H3"/>
    <mergeCell ref="A4:A5"/>
    <mergeCell ref="B4:B5"/>
    <mergeCell ref="D4:D5"/>
    <mergeCell ref="E4:G4"/>
    <mergeCell ref="H4:H5"/>
    <mergeCell ref="A12:B12"/>
    <mergeCell ref="A24:B24"/>
    <mergeCell ref="A28:B28"/>
    <mergeCell ref="A29:B29"/>
    <mergeCell ref="A15:B1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AC91C-42DE-48F5-84A5-30D9FBE456A0}">
  <dimension ref="A1:H31"/>
  <sheetViews>
    <sheetView topLeftCell="A11" workbookViewId="0">
      <selection activeCell="D28" sqref="D28"/>
    </sheetView>
  </sheetViews>
  <sheetFormatPr defaultColWidth="9.109375" defaultRowHeight="13.2" x14ac:dyDescent="0.3"/>
  <cols>
    <col min="1" max="1" width="10.44140625" style="102" customWidth="1"/>
    <col min="2" max="2" width="36.44140625" style="102" customWidth="1"/>
    <col min="3" max="3" width="5.88671875" style="102" customWidth="1"/>
    <col min="4" max="4" width="10.33203125" style="102" customWidth="1"/>
    <col min="5" max="5" width="9.6640625" style="102" customWidth="1"/>
    <col min="6" max="6" width="8.33203125" style="102" customWidth="1"/>
    <col min="7" max="7" width="10.6640625" style="102" customWidth="1"/>
    <col min="8" max="8" width="10.109375" style="102" bestFit="1" customWidth="1"/>
    <col min="9" max="16384" width="9.109375" style="102"/>
  </cols>
  <sheetData>
    <row r="1" spans="1:8" x14ac:dyDescent="0.3">
      <c r="A1" s="194"/>
    </row>
    <row r="2" spans="1:8" x14ac:dyDescent="0.3">
      <c r="A2" s="282" t="s">
        <v>91</v>
      </c>
      <c r="B2" s="282"/>
      <c r="C2" s="282"/>
      <c r="D2" s="282"/>
      <c r="E2" s="282"/>
      <c r="F2" s="282"/>
      <c r="G2" s="282"/>
      <c r="H2" s="282"/>
    </row>
    <row r="3" spans="1:8" x14ac:dyDescent="0.3">
      <c r="A3" s="194"/>
    </row>
    <row r="4" spans="1:8" ht="13.8" thickBot="1" x14ac:dyDescent="0.35">
      <c r="A4" s="283" t="s">
        <v>95</v>
      </c>
      <c r="B4" s="284"/>
      <c r="C4" s="284"/>
      <c r="D4" s="284"/>
      <c r="E4" s="284"/>
      <c r="F4" s="284"/>
      <c r="G4" s="284"/>
      <c r="H4" s="284"/>
    </row>
    <row r="5" spans="1:8" x14ac:dyDescent="0.3">
      <c r="A5" s="310" t="s">
        <v>0</v>
      </c>
      <c r="B5" s="287" t="s">
        <v>1</v>
      </c>
      <c r="C5" s="2"/>
      <c r="D5" s="303" t="s">
        <v>2</v>
      </c>
      <c r="E5" s="305" t="s">
        <v>3</v>
      </c>
      <c r="F5" s="314"/>
      <c r="G5" s="315"/>
      <c r="H5" s="308" t="s">
        <v>4</v>
      </c>
    </row>
    <row r="6" spans="1:8" ht="64.5" customHeight="1" thickBot="1" x14ac:dyDescent="0.35">
      <c r="A6" s="311"/>
      <c r="B6" s="312"/>
      <c r="C6" s="195" t="s">
        <v>5</v>
      </c>
      <c r="D6" s="313"/>
      <c r="E6" s="196" t="s">
        <v>6</v>
      </c>
      <c r="F6" s="197" t="s">
        <v>7</v>
      </c>
      <c r="G6" s="197" t="s">
        <v>8</v>
      </c>
      <c r="H6" s="316"/>
    </row>
    <row r="7" spans="1:8" ht="13.8" thickBot="1" x14ac:dyDescent="0.35">
      <c r="A7" s="42"/>
      <c r="B7" s="43" t="s">
        <v>107</v>
      </c>
      <c r="C7" s="43"/>
      <c r="D7" s="54"/>
      <c r="E7" s="54"/>
      <c r="F7" s="54"/>
      <c r="G7" s="54"/>
      <c r="H7" s="55"/>
    </row>
    <row r="8" spans="1:8" x14ac:dyDescent="0.3">
      <c r="A8" s="219">
        <v>226</v>
      </c>
      <c r="B8" s="220" t="s">
        <v>30</v>
      </c>
      <c r="C8" s="221"/>
      <c r="D8" s="222">
        <v>200</v>
      </c>
      <c r="E8" s="189">
        <v>5.24</v>
      </c>
      <c r="F8" s="189">
        <v>6.68</v>
      </c>
      <c r="G8" s="223">
        <v>27.65</v>
      </c>
      <c r="H8" s="224">
        <v>191.6</v>
      </c>
    </row>
    <row r="9" spans="1:8" x14ac:dyDescent="0.25">
      <c r="A9" s="10">
        <v>64</v>
      </c>
      <c r="B9" s="11" t="s">
        <v>103</v>
      </c>
      <c r="C9" s="8" t="s">
        <v>11</v>
      </c>
      <c r="D9" s="14" t="s">
        <v>101</v>
      </c>
      <c r="E9" s="15">
        <v>7.43</v>
      </c>
      <c r="F9" s="15">
        <v>11.14</v>
      </c>
      <c r="G9" s="15">
        <v>10.57</v>
      </c>
      <c r="H9" s="142">
        <v>173</v>
      </c>
    </row>
    <row r="10" spans="1:8" x14ac:dyDescent="0.25">
      <c r="A10" s="36">
        <v>464</v>
      </c>
      <c r="B10" s="57" t="s">
        <v>33</v>
      </c>
      <c r="C10" s="38" t="s">
        <v>11</v>
      </c>
      <c r="D10" s="39">
        <v>200</v>
      </c>
      <c r="E10" s="161">
        <v>1.4</v>
      </c>
      <c r="F10" s="161">
        <v>1.2</v>
      </c>
      <c r="G10" s="161">
        <v>11.4</v>
      </c>
      <c r="H10" s="162">
        <v>63</v>
      </c>
    </row>
    <row r="11" spans="1:8" ht="13.8" thickBot="1" x14ac:dyDescent="0.3">
      <c r="A11" s="36"/>
      <c r="B11" s="37" t="s">
        <v>14</v>
      </c>
      <c r="C11" s="38" t="s">
        <v>11</v>
      </c>
      <c r="D11" s="39">
        <v>70</v>
      </c>
      <c r="E11" s="163">
        <v>5.23</v>
      </c>
      <c r="F11" s="163">
        <v>0.94</v>
      </c>
      <c r="G11" s="163">
        <v>30.18</v>
      </c>
      <c r="H11" s="164">
        <v>146.21</v>
      </c>
    </row>
    <row r="12" spans="1:8" ht="13.5" customHeight="1" thickBot="1" x14ac:dyDescent="0.35">
      <c r="A12" s="280" t="s">
        <v>108</v>
      </c>
      <c r="B12" s="281"/>
      <c r="C12" s="168"/>
      <c r="D12" s="122">
        <v>520</v>
      </c>
      <c r="E12" s="225">
        <f>E11+E10+E9+E8</f>
        <v>19.3</v>
      </c>
      <c r="F12" s="225">
        <f t="shared" ref="F12:H12" si="0">F11+F10+F9+F8</f>
        <v>19.96</v>
      </c>
      <c r="G12" s="225">
        <f t="shared" si="0"/>
        <v>79.8</v>
      </c>
      <c r="H12" s="226">
        <f t="shared" si="0"/>
        <v>573.81000000000006</v>
      </c>
    </row>
    <row r="13" spans="1:8" x14ac:dyDescent="0.25">
      <c r="A13" s="213"/>
      <c r="B13" s="198" t="s">
        <v>106</v>
      </c>
      <c r="C13" s="199"/>
      <c r="D13" s="200"/>
      <c r="E13" s="189"/>
      <c r="F13" s="189"/>
      <c r="G13" s="189"/>
      <c r="H13" s="190"/>
    </row>
    <row r="14" spans="1:8" ht="13.8" thickBot="1" x14ac:dyDescent="0.3">
      <c r="A14" s="50">
        <v>82</v>
      </c>
      <c r="B14" s="51" t="s">
        <v>27</v>
      </c>
      <c r="C14" s="52" t="s">
        <v>11</v>
      </c>
      <c r="D14" s="73" t="s">
        <v>41</v>
      </c>
      <c r="E14" s="161">
        <v>0.4</v>
      </c>
      <c r="F14" s="161">
        <v>0.4</v>
      </c>
      <c r="G14" s="161">
        <v>0.97899999999999998</v>
      </c>
      <c r="H14" s="162">
        <v>44</v>
      </c>
    </row>
    <row r="15" spans="1:8" ht="13.5" customHeight="1" thickBot="1" x14ac:dyDescent="0.35">
      <c r="A15" s="280" t="s">
        <v>109</v>
      </c>
      <c r="B15" s="281"/>
      <c r="C15" s="168"/>
      <c r="D15" s="122">
        <v>100</v>
      </c>
      <c r="E15" s="225">
        <v>0.4</v>
      </c>
      <c r="F15" s="225">
        <v>0.4</v>
      </c>
      <c r="G15" s="225">
        <v>0.97799999999999998</v>
      </c>
      <c r="H15" s="226">
        <v>44</v>
      </c>
    </row>
    <row r="16" spans="1:8" x14ac:dyDescent="0.25">
      <c r="A16" s="60"/>
      <c r="B16" s="43" t="s">
        <v>16</v>
      </c>
      <c r="C16" s="61"/>
      <c r="D16" s="62"/>
      <c r="E16" s="227"/>
      <c r="F16" s="227"/>
      <c r="G16" s="227"/>
      <c r="H16" s="228"/>
    </row>
    <row r="17" spans="1:8" ht="26.4" x14ac:dyDescent="0.25">
      <c r="A17" s="19">
        <v>18</v>
      </c>
      <c r="B17" s="20" t="s">
        <v>34</v>
      </c>
      <c r="C17" s="21" t="s">
        <v>11</v>
      </c>
      <c r="D17" s="18" t="s">
        <v>35</v>
      </c>
      <c r="E17" s="151">
        <v>0.8</v>
      </c>
      <c r="F17" s="151">
        <v>4.96</v>
      </c>
      <c r="G17" s="151">
        <v>2.88</v>
      </c>
      <c r="H17" s="152">
        <v>59.2</v>
      </c>
    </row>
    <row r="18" spans="1:8" x14ac:dyDescent="0.3">
      <c r="A18" s="24" t="s">
        <v>36</v>
      </c>
      <c r="B18" s="65" t="s">
        <v>37</v>
      </c>
      <c r="C18" s="8" t="s">
        <v>11</v>
      </c>
      <c r="D18" s="66">
        <v>250</v>
      </c>
      <c r="E18" s="147">
        <v>11.07</v>
      </c>
      <c r="F18" s="147">
        <v>3.93</v>
      </c>
      <c r="G18" s="147">
        <v>16.07</v>
      </c>
      <c r="H18" s="148">
        <v>143.75</v>
      </c>
    </row>
    <row r="19" spans="1:8" x14ac:dyDescent="0.25">
      <c r="A19" s="19">
        <v>372</v>
      </c>
      <c r="B19" s="7" t="s">
        <v>38</v>
      </c>
      <c r="C19" s="8" t="s">
        <v>11</v>
      </c>
      <c r="D19" s="18" t="s">
        <v>39</v>
      </c>
      <c r="E19" s="141">
        <v>17.350000000000001</v>
      </c>
      <c r="F19" s="141">
        <v>10.77</v>
      </c>
      <c r="G19" s="141">
        <v>9.9499999999999993</v>
      </c>
      <c r="H19" s="142">
        <v>205.71</v>
      </c>
    </row>
    <row r="20" spans="1:8" x14ac:dyDescent="0.3">
      <c r="A20" s="27">
        <v>380</v>
      </c>
      <c r="B20" s="16" t="s">
        <v>40</v>
      </c>
      <c r="C20" s="67" t="s">
        <v>11</v>
      </c>
      <c r="D20" s="30">
        <v>150</v>
      </c>
      <c r="E20" s="149">
        <v>3.3</v>
      </c>
      <c r="F20" s="149">
        <v>5.0999999999999996</v>
      </c>
      <c r="G20" s="149">
        <v>12.15</v>
      </c>
      <c r="H20" s="150">
        <v>108</v>
      </c>
    </row>
    <row r="21" spans="1:8" x14ac:dyDescent="0.3">
      <c r="A21" s="31">
        <v>495</v>
      </c>
      <c r="B21" s="20" t="s">
        <v>22</v>
      </c>
      <c r="C21" s="8" t="s">
        <v>11</v>
      </c>
      <c r="D21" s="32">
        <v>200</v>
      </c>
      <c r="E21" s="151">
        <v>0.6</v>
      </c>
      <c r="F21" s="151">
        <v>0.1</v>
      </c>
      <c r="G21" s="151">
        <v>20.100000000000001</v>
      </c>
      <c r="H21" s="152">
        <v>84</v>
      </c>
    </row>
    <row r="22" spans="1:8" x14ac:dyDescent="0.3">
      <c r="A22" s="27"/>
      <c r="B22" s="34" t="s">
        <v>23</v>
      </c>
      <c r="C22" s="8" t="s">
        <v>11</v>
      </c>
      <c r="D22" s="12">
        <v>80</v>
      </c>
      <c r="E22" s="141">
        <v>8.8000000000000007</v>
      </c>
      <c r="F22" s="141">
        <v>1.6</v>
      </c>
      <c r="G22" s="141">
        <v>30.66</v>
      </c>
      <c r="H22" s="142">
        <v>148.53</v>
      </c>
    </row>
    <row r="23" spans="1:8" ht="13.8" thickBot="1" x14ac:dyDescent="0.3">
      <c r="A23" s="36"/>
      <c r="B23" s="37" t="s">
        <v>14</v>
      </c>
      <c r="C23" s="38" t="s">
        <v>11</v>
      </c>
      <c r="D23" s="39">
        <v>80</v>
      </c>
      <c r="E23" s="163">
        <v>7.92</v>
      </c>
      <c r="F23" s="163">
        <v>1.44</v>
      </c>
      <c r="G23" s="163">
        <v>46</v>
      </c>
      <c r="H23" s="164">
        <v>222.8</v>
      </c>
    </row>
    <row r="24" spans="1:8" ht="15.75" customHeight="1" thickBot="1" x14ac:dyDescent="0.35">
      <c r="A24" s="295" t="s">
        <v>24</v>
      </c>
      <c r="B24" s="302"/>
      <c r="C24" s="124"/>
      <c r="D24" s="120">
        <v>760</v>
      </c>
      <c r="E24" s="188">
        <f>SUM(E17:E23)</f>
        <v>49.84</v>
      </c>
      <c r="F24" s="159">
        <f>SUM(F17:F23)</f>
        <v>27.900000000000002</v>
      </c>
      <c r="G24" s="159">
        <f>SUM(G17:G23)</f>
        <v>137.81</v>
      </c>
      <c r="H24" s="160">
        <f>SUM(H17:H23)</f>
        <v>971.99</v>
      </c>
    </row>
    <row r="25" spans="1:8" x14ac:dyDescent="0.3">
      <c r="A25" s="42"/>
      <c r="B25" s="43" t="s">
        <v>25</v>
      </c>
      <c r="C25" s="43"/>
      <c r="D25" s="44"/>
      <c r="E25" s="183"/>
      <c r="F25" s="183"/>
      <c r="G25" s="183"/>
      <c r="H25" s="184"/>
    </row>
    <row r="26" spans="1:8" x14ac:dyDescent="0.3">
      <c r="A26" s="46">
        <v>501</v>
      </c>
      <c r="B26" s="37" t="s">
        <v>26</v>
      </c>
      <c r="C26" s="47" t="s">
        <v>11</v>
      </c>
      <c r="D26" s="39">
        <v>200</v>
      </c>
      <c r="E26" s="161">
        <v>1</v>
      </c>
      <c r="F26" s="161">
        <v>0.2</v>
      </c>
      <c r="G26" s="161">
        <v>20.2</v>
      </c>
      <c r="H26" s="162">
        <v>86</v>
      </c>
    </row>
    <row r="27" spans="1:8" ht="13.8" thickBot="1" x14ac:dyDescent="0.35">
      <c r="A27" s="27"/>
      <c r="B27" s="266" t="s">
        <v>117</v>
      </c>
      <c r="C27" s="267" t="s">
        <v>11</v>
      </c>
      <c r="D27" s="274">
        <v>100</v>
      </c>
      <c r="E27" s="53">
        <v>7.03</v>
      </c>
      <c r="F27" s="53">
        <v>5.6</v>
      </c>
      <c r="G27" s="53">
        <v>46.09</v>
      </c>
      <c r="H27" s="275">
        <v>262.89999999999998</v>
      </c>
    </row>
    <row r="28" spans="1:8" ht="15.75" customHeight="1" thickBot="1" x14ac:dyDescent="0.35">
      <c r="A28" s="295" t="s">
        <v>28</v>
      </c>
      <c r="B28" s="302"/>
      <c r="C28" s="124"/>
      <c r="D28" s="120">
        <v>300</v>
      </c>
      <c r="E28" s="229">
        <f>E27+E26</f>
        <v>8.0300000000000011</v>
      </c>
      <c r="F28" s="229">
        <f t="shared" ref="F28:H28" si="1">F27+F26</f>
        <v>5.8</v>
      </c>
      <c r="G28" s="229">
        <f t="shared" si="1"/>
        <v>66.290000000000006</v>
      </c>
      <c r="H28" s="229">
        <f t="shared" si="1"/>
        <v>348.9</v>
      </c>
    </row>
    <row r="29" spans="1:8" ht="15.75" customHeight="1" thickBot="1" x14ac:dyDescent="0.35">
      <c r="A29" s="295" t="s">
        <v>29</v>
      </c>
      <c r="B29" s="302"/>
      <c r="C29" s="187"/>
      <c r="D29" s="193">
        <f>D28+D24+D15+D12</f>
        <v>1680</v>
      </c>
      <c r="E29" s="188">
        <f t="shared" ref="E29:H29" si="2">E28+E24+E15+E12</f>
        <v>77.570000000000007</v>
      </c>
      <c r="F29" s="188">
        <f t="shared" si="2"/>
        <v>54.06</v>
      </c>
      <c r="G29" s="188">
        <f t="shared" si="2"/>
        <v>284.87800000000004</v>
      </c>
      <c r="H29" s="188">
        <f t="shared" si="2"/>
        <v>1938.6999999999998</v>
      </c>
    </row>
    <row r="30" spans="1:8" x14ac:dyDescent="0.3">
      <c r="G30" s="111"/>
      <c r="H30" s="111"/>
    </row>
    <row r="31" spans="1:8" x14ac:dyDescent="0.3">
      <c r="G31" s="111"/>
    </row>
  </sheetData>
  <mergeCells count="12">
    <mergeCell ref="A2:H2"/>
    <mergeCell ref="A4:H4"/>
    <mergeCell ref="A5:A6"/>
    <mergeCell ref="B5:B6"/>
    <mergeCell ref="D5:D6"/>
    <mergeCell ref="E5:G5"/>
    <mergeCell ref="H5:H6"/>
    <mergeCell ref="A12:B12"/>
    <mergeCell ref="A24:B24"/>
    <mergeCell ref="A28:B28"/>
    <mergeCell ref="A29:B29"/>
    <mergeCell ref="A15:B1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93AD3-BFF9-4A99-9392-4EE8FDCA8A43}">
  <dimension ref="A1:I29"/>
  <sheetViews>
    <sheetView topLeftCell="A10" workbookViewId="0">
      <selection activeCell="D28" sqref="D28"/>
    </sheetView>
  </sheetViews>
  <sheetFormatPr defaultColWidth="9.109375" defaultRowHeight="13.2" x14ac:dyDescent="0.3"/>
  <cols>
    <col min="1" max="1" width="9.44140625" style="102" customWidth="1"/>
    <col min="2" max="2" width="36.44140625" style="102" customWidth="1"/>
    <col min="3" max="3" width="5.88671875" style="102" customWidth="1"/>
    <col min="4" max="4" width="8.109375" style="102" customWidth="1"/>
    <col min="5" max="5" width="9.6640625" style="102" customWidth="1"/>
    <col min="6" max="6" width="8.33203125" style="102" customWidth="1"/>
    <col min="7" max="7" width="10.6640625" style="102" customWidth="1"/>
    <col min="8" max="16384" width="9.109375" style="102"/>
  </cols>
  <sheetData>
    <row r="1" spans="1:9" x14ac:dyDescent="0.3">
      <c r="A1" s="194"/>
    </row>
    <row r="2" spans="1:9" x14ac:dyDescent="0.3">
      <c r="A2" s="282" t="s">
        <v>91</v>
      </c>
      <c r="B2" s="282"/>
      <c r="C2" s="282"/>
      <c r="D2" s="282"/>
      <c r="E2" s="282"/>
      <c r="F2" s="282"/>
      <c r="G2" s="282"/>
      <c r="H2" s="282"/>
    </row>
    <row r="3" spans="1:9" x14ac:dyDescent="0.3">
      <c r="A3" s="194"/>
    </row>
    <row r="4" spans="1:9" ht="13.8" thickBot="1" x14ac:dyDescent="0.35">
      <c r="A4" s="317" t="s">
        <v>96</v>
      </c>
      <c r="B4" s="318"/>
      <c r="C4" s="318"/>
      <c r="D4" s="318"/>
      <c r="E4" s="318"/>
      <c r="F4" s="318"/>
      <c r="G4" s="318"/>
      <c r="H4" s="318"/>
    </row>
    <row r="5" spans="1:9" x14ac:dyDescent="0.3">
      <c r="A5" s="319" t="s">
        <v>0</v>
      </c>
      <c r="B5" s="303" t="s">
        <v>1</v>
      </c>
      <c r="C5" s="2"/>
      <c r="D5" s="303" t="s">
        <v>2</v>
      </c>
      <c r="E5" s="305" t="s">
        <v>3</v>
      </c>
      <c r="F5" s="306"/>
      <c r="G5" s="307"/>
      <c r="H5" s="308" t="s">
        <v>4</v>
      </c>
    </row>
    <row r="6" spans="1:9" x14ac:dyDescent="0.3">
      <c r="A6" s="320"/>
      <c r="B6" s="321"/>
      <c r="C6" s="230" t="s">
        <v>5</v>
      </c>
      <c r="D6" s="321"/>
      <c r="E6" s="231" t="s">
        <v>6</v>
      </c>
      <c r="F6" s="212" t="s">
        <v>7</v>
      </c>
      <c r="G6" s="212" t="s">
        <v>8</v>
      </c>
      <c r="H6" s="322"/>
    </row>
    <row r="7" spans="1:9" x14ac:dyDescent="0.3">
      <c r="A7" s="27"/>
      <c r="B7" s="17" t="s">
        <v>107</v>
      </c>
      <c r="C7" s="17"/>
      <c r="D7" s="34"/>
      <c r="E7" s="34"/>
      <c r="F7" s="34"/>
      <c r="G7" s="34"/>
      <c r="H7" s="74"/>
    </row>
    <row r="8" spans="1:9" ht="26.4" x14ac:dyDescent="0.3">
      <c r="A8" s="31" t="s">
        <v>104</v>
      </c>
      <c r="B8" s="25" t="s">
        <v>105</v>
      </c>
      <c r="C8" s="8" t="s">
        <v>11</v>
      </c>
      <c r="D8" s="12" t="s">
        <v>32</v>
      </c>
      <c r="E8" s="180">
        <v>21.8</v>
      </c>
      <c r="F8" s="180">
        <v>7</v>
      </c>
      <c r="G8" s="180">
        <v>22.5</v>
      </c>
      <c r="H8" s="181">
        <v>239.4</v>
      </c>
    </row>
    <row r="9" spans="1:9" ht="26.4" x14ac:dyDescent="0.3">
      <c r="A9" s="49">
        <v>212</v>
      </c>
      <c r="B9" s="76" t="s">
        <v>42</v>
      </c>
      <c r="C9" s="8" t="s">
        <v>11</v>
      </c>
      <c r="D9" s="12">
        <v>200</v>
      </c>
      <c r="E9" s="141">
        <v>8.42</v>
      </c>
      <c r="F9" s="141">
        <v>9.0399999999999991</v>
      </c>
      <c r="G9" s="141">
        <v>31.46</v>
      </c>
      <c r="H9" s="142">
        <v>240.8</v>
      </c>
    </row>
    <row r="10" spans="1:9" x14ac:dyDescent="0.3">
      <c r="A10" s="85">
        <v>462</v>
      </c>
      <c r="B10" s="80" t="s">
        <v>13</v>
      </c>
      <c r="C10" s="38" t="s">
        <v>11</v>
      </c>
      <c r="D10" s="39">
        <v>200</v>
      </c>
      <c r="E10" s="163">
        <v>3.3</v>
      </c>
      <c r="F10" s="163">
        <v>2.9</v>
      </c>
      <c r="G10" s="163">
        <v>13.8</v>
      </c>
      <c r="H10" s="164">
        <v>94</v>
      </c>
    </row>
    <row r="11" spans="1:9" ht="13.8" thickBot="1" x14ac:dyDescent="0.3">
      <c r="A11" s="36"/>
      <c r="B11" s="37" t="s">
        <v>14</v>
      </c>
      <c r="C11" s="38" t="s">
        <v>11</v>
      </c>
      <c r="D11" s="81">
        <v>40</v>
      </c>
      <c r="E11" s="163">
        <v>3.96</v>
      </c>
      <c r="F11" s="163">
        <v>0.72</v>
      </c>
      <c r="G11" s="163">
        <v>23</v>
      </c>
      <c r="H11" s="164">
        <v>111.4</v>
      </c>
    </row>
    <row r="12" spans="1:9" ht="13.5" customHeight="1" thickBot="1" x14ac:dyDescent="0.35">
      <c r="A12" s="280" t="s">
        <v>108</v>
      </c>
      <c r="B12" s="281"/>
      <c r="C12" s="168"/>
      <c r="D12" s="232">
        <v>550</v>
      </c>
      <c r="E12" s="225">
        <f>SUM(E8:E11)</f>
        <v>37.479999999999997</v>
      </c>
      <c r="F12" s="225">
        <f>SUM(F8:F11)</f>
        <v>19.659999999999997</v>
      </c>
      <c r="G12" s="225">
        <f>SUM(G8:G11)</f>
        <v>90.76</v>
      </c>
      <c r="H12" s="226">
        <f>SUM(H8:H11)</f>
        <v>685.6</v>
      </c>
    </row>
    <row r="13" spans="1:9" x14ac:dyDescent="0.25">
      <c r="A13" s="213"/>
      <c r="B13" s="198" t="s">
        <v>106</v>
      </c>
      <c r="C13" s="199"/>
      <c r="D13" s="200"/>
      <c r="E13" s="189"/>
      <c r="F13" s="189"/>
      <c r="G13" s="189"/>
      <c r="H13" s="190"/>
    </row>
    <row r="14" spans="1:9" ht="13.8" thickBot="1" x14ac:dyDescent="0.3">
      <c r="A14" s="50">
        <v>82</v>
      </c>
      <c r="B14" s="51" t="s">
        <v>51</v>
      </c>
      <c r="C14" s="52" t="s">
        <v>11</v>
      </c>
      <c r="D14" s="52">
        <v>100</v>
      </c>
      <c r="E14" s="161">
        <v>0.4</v>
      </c>
      <c r="F14" s="161">
        <v>0.4</v>
      </c>
      <c r="G14" s="161">
        <v>0.97799999999999998</v>
      </c>
      <c r="H14" s="162">
        <v>44</v>
      </c>
      <c r="I14" s="108"/>
    </row>
    <row r="15" spans="1:9" ht="13.5" customHeight="1" thickBot="1" x14ac:dyDescent="0.35">
      <c r="A15" s="280" t="s">
        <v>109</v>
      </c>
      <c r="B15" s="281"/>
      <c r="C15" s="168"/>
      <c r="D15" s="122">
        <v>100</v>
      </c>
      <c r="E15" s="225">
        <v>0.4</v>
      </c>
      <c r="F15" s="225">
        <v>0.4</v>
      </c>
      <c r="G15" s="225">
        <v>0.97799999999999998</v>
      </c>
      <c r="H15" s="226">
        <v>44</v>
      </c>
    </row>
    <row r="16" spans="1:9" x14ac:dyDescent="0.25">
      <c r="A16" s="60"/>
      <c r="B16" s="43" t="s">
        <v>16</v>
      </c>
      <c r="C16" s="61"/>
      <c r="D16" s="62"/>
      <c r="E16" s="227"/>
      <c r="F16" s="227"/>
      <c r="G16" s="227"/>
      <c r="H16" s="228"/>
    </row>
    <row r="17" spans="1:8" ht="26.4" x14ac:dyDescent="0.3">
      <c r="A17" s="82">
        <v>29</v>
      </c>
      <c r="B17" s="65" t="s">
        <v>43</v>
      </c>
      <c r="C17" s="21" t="s">
        <v>11</v>
      </c>
      <c r="D17" s="18" t="s">
        <v>35</v>
      </c>
      <c r="E17" s="151">
        <v>1.1200000000000001</v>
      </c>
      <c r="F17" s="151">
        <v>4.88</v>
      </c>
      <c r="G17" s="151">
        <v>9.68</v>
      </c>
      <c r="H17" s="152">
        <v>87.2</v>
      </c>
    </row>
    <row r="18" spans="1:8" x14ac:dyDescent="0.3">
      <c r="A18" s="83" t="s">
        <v>44</v>
      </c>
      <c r="B18" s="25" t="s">
        <v>45</v>
      </c>
      <c r="C18" s="8" t="s">
        <v>11</v>
      </c>
      <c r="D18" s="32" t="s">
        <v>46</v>
      </c>
      <c r="E18" s="151">
        <v>9.75</v>
      </c>
      <c r="F18" s="151">
        <v>4.87</v>
      </c>
      <c r="G18" s="151">
        <v>16.399999999999999</v>
      </c>
      <c r="H18" s="152">
        <v>144.94999999999999</v>
      </c>
    </row>
    <row r="19" spans="1:8" x14ac:dyDescent="0.3">
      <c r="A19" s="31" t="s">
        <v>47</v>
      </c>
      <c r="B19" s="75" t="s">
        <v>48</v>
      </c>
      <c r="C19" s="8" t="s">
        <v>11</v>
      </c>
      <c r="D19" s="18" t="s">
        <v>39</v>
      </c>
      <c r="E19" s="149">
        <v>12.31</v>
      </c>
      <c r="F19" s="149">
        <v>10.02</v>
      </c>
      <c r="G19" s="149">
        <v>5.67</v>
      </c>
      <c r="H19" s="150">
        <v>162.83000000000001</v>
      </c>
    </row>
    <row r="20" spans="1:8" x14ac:dyDescent="0.3">
      <c r="A20" s="27">
        <v>377</v>
      </c>
      <c r="B20" s="75" t="s">
        <v>49</v>
      </c>
      <c r="C20" s="8" t="s">
        <v>11</v>
      </c>
      <c r="D20" s="18" t="s">
        <v>102</v>
      </c>
      <c r="E20" s="149">
        <v>3.15</v>
      </c>
      <c r="F20" s="149">
        <v>6</v>
      </c>
      <c r="G20" s="149">
        <v>9.15</v>
      </c>
      <c r="H20" s="150">
        <v>102</v>
      </c>
    </row>
    <row r="21" spans="1:8" x14ac:dyDescent="0.3">
      <c r="A21" s="49">
        <v>486</v>
      </c>
      <c r="B21" s="20" t="s">
        <v>66</v>
      </c>
      <c r="C21" s="88" t="s">
        <v>11</v>
      </c>
      <c r="D21" s="9">
        <v>200</v>
      </c>
      <c r="E21" s="180">
        <v>0.1</v>
      </c>
      <c r="F21" s="180">
        <v>0.1</v>
      </c>
      <c r="G21" s="180">
        <v>11.1</v>
      </c>
      <c r="H21" s="181">
        <v>46</v>
      </c>
    </row>
    <row r="22" spans="1:8" x14ac:dyDescent="0.3">
      <c r="A22" s="31"/>
      <c r="B22" s="34" t="s">
        <v>23</v>
      </c>
      <c r="C22" s="8" t="s">
        <v>11</v>
      </c>
      <c r="D22" s="12">
        <v>80</v>
      </c>
      <c r="E22" s="141">
        <v>8.8000000000000007</v>
      </c>
      <c r="F22" s="141">
        <v>1.6</v>
      </c>
      <c r="G22" s="141">
        <v>30.66</v>
      </c>
      <c r="H22" s="142">
        <v>148.53</v>
      </c>
    </row>
    <row r="23" spans="1:8" ht="13.8" thickBot="1" x14ac:dyDescent="0.35">
      <c r="A23" s="46"/>
      <c r="B23" s="37" t="s">
        <v>14</v>
      </c>
      <c r="C23" s="38" t="s">
        <v>11</v>
      </c>
      <c r="D23" s="39">
        <v>80</v>
      </c>
      <c r="E23" s="163">
        <v>7.92</v>
      </c>
      <c r="F23" s="163">
        <v>1.44</v>
      </c>
      <c r="G23" s="163">
        <v>46</v>
      </c>
      <c r="H23" s="164">
        <v>222.8</v>
      </c>
    </row>
    <row r="24" spans="1:8" ht="15.75" customHeight="1" thickBot="1" x14ac:dyDescent="0.35">
      <c r="A24" s="295" t="s">
        <v>24</v>
      </c>
      <c r="B24" s="302"/>
      <c r="C24" s="124"/>
      <c r="D24" s="233">
        <v>940</v>
      </c>
      <c r="E24" s="188">
        <f>SUM(E17:E23)</f>
        <v>43.150000000000006</v>
      </c>
      <c r="F24" s="188">
        <f>SUM(F17:F23)</f>
        <v>28.910000000000004</v>
      </c>
      <c r="G24" s="188">
        <f>SUM(G17:G23)</f>
        <v>128.66</v>
      </c>
      <c r="H24" s="234">
        <f>SUM(H17:H23)</f>
        <v>914.31</v>
      </c>
    </row>
    <row r="25" spans="1:8" x14ac:dyDescent="0.3">
      <c r="A25" s="42"/>
      <c r="B25" s="43" t="s">
        <v>25</v>
      </c>
      <c r="C25" s="43"/>
      <c r="D25" s="44"/>
      <c r="E25" s="183"/>
      <c r="F25" s="183"/>
      <c r="G25" s="183"/>
      <c r="H25" s="184"/>
    </row>
    <row r="26" spans="1:8" x14ac:dyDescent="0.3">
      <c r="A26" s="46">
        <v>501</v>
      </c>
      <c r="B26" s="37" t="s">
        <v>26</v>
      </c>
      <c r="C26" s="47" t="s">
        <v>11</v>
      </c>
      <c r="D26" s="39">
        <v>200</v>
      </c>
      <c r="E26" s="161">
        <v>1</v>
      </c>
      <c r="F26" s="161">
        <v>0.2</v>
      </c>
      <c r="G26" s="161">
        <v>20.2</v>
      </c>
      <c r="H26" s="162">
        <v>86</v>
      </c>
    </row>
    <row r="27" spans="1:8" ht="13.8" thickBot="1" x14ac:dyDescent="0.35">
      <c r="A27" s="27"/>
      <c r="B27" s="266" t="s">
        <v>117</v>
      </c>
      <c r="C27" s="267" t="s">
        <v>11</v>
      </c>
      <c r="D27" s="274">
        <v>100</v>
      </c>
      <c r="E27" s="53">
        <v>7.03</v>
      </c>
      <c r="F27" s="53">
        <v>5.6</v>
      </c>
      <c r="G27" s="53">
        <v>46.09</v>
      </c>
      <c r="H27" s="275">
        <v>262.89999999999998</v>
      </c>
    </row>
    <row r="28" spans="1:8" ht="15.75" customHeight="1" thickBot="1" x14ac:dyDescent="0.35">
      <c r="A28" s="295" t="s">
        <v>28</v>
      </c>
      <c r="B28" s="302"/>
      <c r="C28" s="124"/>
      <c r="D28" s="233">
        <v>300</v>
      </c>
      <c r="E28" s="188">
        <f>SUM(E26:E27)</f>
        <v>8.0300000000000011</v>
      </c>
      <c r="F28" s="159">
        <f>SUM(F26:F27)</f>
        <v>5.8</v>
      </c>
      <c r="G28" s="159">
        <f>SUM(G26:G27)</f>
        <v>66.290000000000006</v>
      </c>
      <c r="H28" s="160">
        <f>SUM(H26:H27)</f>
        <v>348.9</v>
      </c>
    </row>
    <row r="29" spans="1:8" ht="15.75" customHeight="1" thickBot="1" x14ac:dyDescent="0.35">
      <c r="A29" s="295" t="s">
        <v>29</v>
      </c>
      <c r="B29" s="302"/>
      <c r="C29" s="124"/>
      <c r="D29" s="233">
        <f>D28+D24+D15+D12</f>
        <v>1890</v>
      </c>
      <c r="E29" s="234">
        <f t="shared" ref="E29:H29" si="0">E28+E24+E15+E12</f>
        <v>89.06</v>
      </c>
      <c r="F29" s="234">
        <f t="shared" si="0"/>
        <v>54.769999999999996</v>
      </c>
      <c r="G29" s="234">
        <f t="shared" si="0"/>
        <v>286.68799999999999</v>
      </c>
      <c r="H29" s="234">
        <f t="shared" si="0"/>
        <v>1992.81</v>
      </c>
    </row>
  </sheetData>
  <mergeCells count="12">
    <mergeCell ref="A2:H2"/>
    <mergeCell ref="A4:H4"/>
    <mergeCell ref="A5:A6"/>
    <mergeCell ref="B5:B6"/>
    <mergeCell ref="D5:D6"/>
    <mergeCell ref="E5:G5"/>
    <mergeCell ref="H5:H6"/>
    <mergeCell ref="A12:B12"/>
    <mergeCell ref="A24:B24"/>
    <mergeCell ref="A15:B15"/>
    <mergeCell ref="A28:B28"/>
    <mergeCell ref="A29:B29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BEFB1-7B65-4547-85C8-6E41A0D77AFB}">
  <dimension ref="A1:L29"/>
  <sheetViews>
    <sheetView topLeftCell="A10" workbookViewId="0">
      <selection activeCell="D31" sqref="D31"/>
    </sheetView>
  </sheetViews>
  <sheetFormatPr defaultColWidth="9.109375" defaultRowHeight="13.2" x14ac:dyDescent="0.3"/>
  <cols>
    <col min="1" max="1" width="9.44140625" style="102" customWidth="1"/>
    <col min="2" max="2" width="36.44140625" style="102" customWidth="1"/>
    <col min="3" max="3" width="5.88671875" style="102" customWidth="1"/>
    <col min="4" max="4" width="8.109375" style="102" customWidth="1"/>
    <col min="5" max="5" width="9.6640625" style="102" customWidth="1"/>
    <col min="6" max="6" width="8.33203125" style="102" customWidth="1"/>
    <col min="7" max="7" width="10.6640625" style="102" customWidth="1"/>
    <col min="8" max="16384" width="9.109375" style="102"/>
  </cols>
  <sheetData>
    <row r="1" spans="1:12" x14ac:dyDescent="0.3">
      <c r="A1" s="194"/>
    </row>
    <row r="2" spans="1:12" x14ac:dyDescent="0.3">
      <c r="A2" s="282" t="s">
        <v>91</v>
      </c>
      <c r="B2" s="282"/>
      <c r="C2" s="282"/>
      <c r="D2" s="282"/>
      <c r="E2" s="282"/>
      <c r="F2" s="282"/>
      <c r="G2" s="282"/>
      <c r="H2" s="282"/>
    </row>
    <row r="3" spans="1:12" x14ac:dyDescent="0.3">
      <c r="A3" s="194"/>
    </row>
    <row r="4" spans="1:12" ht="13.8" thickBot="1" x14ac:dyDescent="0.35">
      <c r="A4" s="283" t="s">
        <v>97</v>
      </c>
      <c r="B4" s="284"/>
      <c r="C4" s="284"/>
      <c r="D4" s="284"/>
      <c r="E4" s="284"/>
      <c r="F4" s="284"/>
      <c r="G4" s="284"/>
      <c r="H4" s="284"/>
    </row>
    <row r="5" spans="1:12" x14ac:dyDescent="0.3">
      <c r="A5" s="310" t="s">
        <v>0</v>
      </c>
      <c r="B5" s="287" t="s">
        <v>1</v>
      </c>
      <c r="C5" s="2"/>
      <c r="D5" s="303" t="s">
        <v>2</v>
      </c>
      <c r="E5" s="305" t="s">
        <v>3</v>
      </c>
      <c r="F5" s="314"/>
      <c r="G5" s="315"/>
      <c r="H5" s="308" t="s">
        <v>4</v>
      </c>
    </row>
    <row r="6" spans="1:12" ht="60.75" customHeight="1" thickBot="1" x14ac:dyDescent="0.35">
      <c r="A6" s="311"/>
      <c r="B6" s="312"/>
      <c r="C6" s="195" t="s">
        <v>5</v>
      </c>
      <c r="D6" s="313"/>
      <c r="E6" s="196" t="s">
        <v>6</v>
      </c>
      <c r="F6" s="197" t="s">
        <v>7</v>
      </c>
      <c r="G6" s="197" t="s">
        <v>8</v>
      </c>
      <c r="H6" s="316"/>
    </row>
    <row r="7" spans="1:12" x14ac:dyDescent="0.3">
      <c r="A7" s="42"/>
      <c r="B7" s="43" t="s">
        <v>107</v>
      </c>
      <c r="C7" s="43"/>
      <c r="D7" s="54"/>
      <c r="E7" s="54"/>
      <c r="F7" s="54"/>
      <c r="G7" s="54"/>
      <c r="H7" s="55"/>
    </row>
    <row r="8" spans="1:12" x14ac:dyDescent="0.3">
      <c r="A8" s="49">
        <v>233</v>
      </c>
      <c r="B8" s="34" t="s">
        <v>52</v>
      </c>
      <c r="C8" s="8" t="s">
        <v>11</v>
      </c>
      <c r="D8" s="12">
        <v>200</v>
      </c>
      <c r="E8" s="235">
        <v>7.5</v>
      </c>
      <c r="F8" s="235">
        <v>6.86</v>
      </c>
      <c r="G8" s="235">
        <v>28.54</v>
      </c>
      <c r="H8" s="236">
        <v>199.8</v>
      </c>
    </row>
    <row r="9" spans="1:12" x14ac:dyDescent="0.3">
      <c r="A9" s="49">
        <v>268</v>
      </c>
      <c r="B9" s="34" t="s">
        <v>53</v>
      </c>
      <c r="C9" s="8" t="s">
        <v>11</v>
      </c>
      <c r="D9" s="12" t="s">
        <v>54</v>
      </c>
      <c r="E9" s="235">
        <v>6.5</v>
      </c>
      <c r="F9" s="235">
        <v>7.2</v>
      </c>
      <c r="G9" s="235">
        <v>3.2</v>
      </c>
      <c r="H9" s="236">
        <v>104</v>
      </c>
    </row>
    <row r="10" spans="1:12" x14ac:dyDescent="0.3">
      <c r="A10" s="85"/>
      <c r="B10" s="37" t="s">
        <v>14</v>
      </c>
      <c r="C10" s="38" t="s">
        <v>11</v>
      </c>
      <c r="D10" s="39">
        <v>70</v>
      </c>
      <c r="E10" s="237">
        <v>5.23</v>
      </c>
      <c r="F10" s="237">
        <v>0.94</v>
      </c>
      <c r="G10" s="237">
        <v>30.18</v>
      </c>
      <c r="H10" s="238">
        <v>146.21</v>
      </c>
    </row>
    <row r="11" spans="1:12" ht="13.8" thickBot="1" x14ac:dyDescent="0.3">
      <c r="A11" s="36">
        <v>465</v>
      </c>
      <c r="B11" s="57" t="s">
        <v>33</v>
      </c>
      <c r="C11" s="38" t="s">
        <v>11</v>
      </c>
      <c r="D11" s="39">
        <v>200</v>
      </c>
      <c r="E11" s="239">
        <v>2.8</v>
      </c>
      <c r="F11" s="239">
        <v>2.5</v>
      </c>
      <c r="G11" s="239">
        <v>13.6</v>
      </c>
      <c r="H11" s="240">
        <v>88</v>
      </c>
    </row>
    <row r="12" spans="1:12" ht="13.5" customHeight="1" thickBot="1" x14ac:dyDescent="0.35">
      <c r="A12" s="280" t="s">
        <v>108</v>
      </c>
      <c r="B12" s="281"/>
      <c r="C12" s="168"/>
      <c r="D12" s="232">
        <f>D11+D10+D8+130</f>
        <v>600</v>
      </c>
      <c r="E12" s="241">
        <f>SUM(E8:E11)</f>
        <v>22.03</v>
      </c>
      <c r="F12" s="241">
        <f t="shared" ref="F12:H12" si="0">SUM(F8:F11)</f>
        <v>17.5</v>
      </c>
      <c r="G12" s="241">
        <f t="shared" si="0"/>
        <v>75.52</v>
      </c>
      <c r="H12" s="246">
        <f t="shared" si="0"/>
        <v>538.01</v>
      </c>
    </row>
    <row r="13" spans="1:12" x14ac:dyDescent="0.25">
      <c r="A13" s="213"/>
      <c r="B13" s="198" t="s">
        <v>106</v>
      </c>
      <c r="C13" s="199"/>
      <c r="D13" s="200"/>
      <c r="E13" s="242"/>
      <c r="F13" s="242"/>
      <c r="G13" s="242"/>
      <c r="H13" s="243"/>
    </row>
    <row r="14" spans="1:12" ht="13.8" thickBot="1" x14ac:dyDescent="0.3">
      <c r="A14" s="105">
        <v>82</v>
      </c>
      <c r="B14" s="106" t="s">
        <v>59</v>
      </c>
      <c r="C14" s="107" t="s">
        <v>11</v>
      </c>
      <c r="D14" s="112" t="s">
        <v>41</v>
      </c>
      <c r="E14" s="244">
        <v>0.4</v>
      </c>
      <c r="F14" s="244">
        <v>0.4</v>
      </c>
      <c r="G14" s="244">
        <v>0.97799999999999998</v>
      </c>
      <c r="H14" s="245">
        <v>44</v>
      </c>
      <c r="I14" s="109"/>
      <c r="J14" s="109"/>
      <c r="K14" s="109"/>
      <c r="L14" s="110"/>
    </row>
    <row r="15" spans="1:12" ht="13.5" customHeight="1" thickBot="1" x14ac:dyDescent="0.35">
      <c r="A15" s="280" t="s">
        <v>109</v>
      </c>
      <c r="B15" s="281"/>
      <c r="C15" s="168"/>
      <c r="D15" s="121">
        <v>100</v>
      </c>
      <c r="E15" s="241">
        <v>0.4</v>
      </c>
      <c r="F15" s="241">
        <v>0.4</v>
      </c>
      <c r="G15" s="241">
        <v>0.97799999999999998</v>
      </c>
      <c r="H15" s="246">
        <v>44</v>
      </c>
    </row>
    <row r="16" spans="1:12" x14ac:dyDescent="0.25">
      <c r="A16" s="60"/>
      <c r="B16" s="43" t="s">
        <v>16</v>
      </c>
      <c r="C16" s="61"/>
      <c r="D16" s="62"/>
      <c r="E16" s="247"/>
      <c r="F16" s="247"/>
      <c r="G16" s="247"/>
      <c r="H16" s="248"/>
    </row>
    <row r="17" spans="1:8" ht="26.4" x14ac:dyDescent="0.25">
      <c r="A17" s="6">
        <v>5</v>
      </c>
      <c r="B17" s="7" t="s">
        <v>90</v>
      </c>
      <c r="C17" s="8" t="s">
        <v>11</v>
      </c>
      <c r="D17" s="18" t="s">
        <v>35</v>
      </c>
      <c r="E17" s="249">
        <v>1.04</v>
      </c>
      <c r="F17" s="249">
        <v>4.88</v>
      </c>
      <c r="G17" s="249">
        <v>2.2400000000000002</v>
      </c>
      <c r="H17" s="250">
        <v>56.8</v>
      </c>
    </row>
    <row r="18" spans="1:8" ht="26.4" x14ac:dyDescent="0.3">
      <c r="A18" s="27" t="s">
        <v>55</v>
      </c>
      <c r="B18" s="75" t="s">
        <v>56</v>
      </c>
      <c r="C18" s="21" t="s">
        <v>11</v>
      </c>
      <c r="D18" s="12" t="s">
        <v>46</v>
      </c>
      <c r="E18" s="251">
        <v>5.2350000000000003</v>
      </c>
      <c r="F18" s="251">
        <v>5.71</v>
      </c>
      <c r="G18" s="251">
        <v>17.850000000000001</v>
      </c>
      <c r="H18" s="252">
        <v>143.87</v>
      </c>
    </row>
    <row r="19" spans="1:8" x14ac:dyDescent="0.3">
      <c r="A19" s="49">
        <v>299</v>
      </c>
      <c r="B19" s="16" t="s">
        <v>57</v>
      </c>
      <c r="C19" s="8" t="s">
        <v>11</v>
      </c>
      <c r="D19" s="12">
        <v>90</v>
      </c>
      <c r="E19" s="251">
        <v>10.69</v>
      </c>
      <c r="F19" s="251">
        <v>1.84</v>
      </c>
      <c r="G19" s="251">
        <v>5.78</v>
      </c>
      <c r="H19" s="252">
        <v>82.77</v>
      </c>
    </row>
    <row r="20" spans="1:8" x14ac:dyDescent="0.3">
      <c r="A20" s="27">
        <v>205</v>
      </c>
      <c r="B20" s="75" t="s">
        <v>58</v>
      </c>
      <c r="C20" s="21"/>
      <c r="D20" s="12">
        <v>150</v>
      </c>
      <c r="E20" s="251">
        <v>3.7</v>
      </c>
      <c r="F20" s="251">
        <v>4.9000000000000004</v>
      </c>
      <c r="G20" s="251">
        <v>37.700000000000003</v>
      </c>
      <c r="H20" s="252">
        <v>209.6</v>
      </c>
    </row>
    <row r="21" spans="1:8" x14ac:dyDescent="0.3">
      <c r="A21" s="31">
        <v>496</v>
      </c>
      <c r="B21" s="20" t="s">
        <v>77</v>
      </c>
      <c r="C21" s="8" t="s">
        <v>11</v>
      </c>
      <c r="D21" s="32">
        <v>200</v>
      </c>
      <c r="E21" s="235">
        <v>0.7</v>
      </c>
      <c r="F21" s="235">
        <v>0.3</v>
      </c>
      <c r="G21" s="235">
        <v>18.3</v>
      </c>
      <c r="H21" s="236">
        <v>78</v>
      </c>
    </row>
    <row r="22" spans="1:8" x14ac:dyDescent="0.3">
      <c r="A22" s="31"/>
      <c r="B22" s="34" t="s">
        <v>23</v>
      </c>
      <c r="C22" s="8" t="s">
        <v>11</v>
      </c>
      <c r="D22" s="12">
        <v>80</v>
      </c>
      <c r="E22" s="235">
        <v>8.8000000000000007</v>
      </c>
      <c r="F22" s="235">
        <v>1.6</v>
      </c>
      <c r="G22" s="235">
        <v>30.66</v>
      </c>
      <c r="H22" s="236">
        <v>148.53</v>
      </c>
    </row>
    <row r="23" spans="1:8" ht="13.8" thickBot="1" x14ac:dyDescent="0.35">
      <c r="A23" s="46"/>
      <c r="B23" s="37" t="s">
        <v>14</v>
      </c>
      <c r="C23" s="38" t="s">
        <v>11</v>
      </c>
      <c r="D23" s="39">
        <v>80</v>
      </c>
      <c r="E23" s="237">
        <v>7.92</v>
      </c>
      <c r="F23" s="237">
        <v>1.44</v>
      </c>
      <c r="G23" s="237">
        <v>46</v>
      </c>
      <c r="H23" s="238">
        <v>222.8</v>
      </c>
    </row>
    <row r="24" spans="1:8" ht="15.75" customHeight="1" thickBot="1" x14ac:dyDescent="0.35">
      <c r="A24" s="295" t="s">
        <v>24</v>
      </c>
      <c r="B24" s="302"/>
      <c r="C24" s="124"/>
      <c r="D24" s="259">
        <f>D23+D22+D21+D20+D19+D17+260</f>
        <v>940</v>
      </c>
      <c r="E24" s="253">
        <f>SUM(E17:E23)</f>
        <v>38.085000000000001</v>
      </c>
      <c r="F24" s="253">
        <f t="shared" ref="F24:H24" si="1">SUM(F17:F23)</f>
        <v>20.67</v>
      </c>
      <c r="G24" s="253">
        <f t="shared" si="1"/>
        <v>158.53</v>
      </c>
      <c r="H24" s="260">
        <f t="shared" si="1"/>
        <v>942.36999999999989</v>
      </c>
    </row>
    <row r="25" spans="1:8" x14ac:dyDescent="0.3">
      <c r="A25" s="42"/>
      <c r="B25" s="43" t="s">
        <v>25</v>
      </c>
      <c r="C25" s="43"/>
      <c r="D25" s="44"/>
      <c r="E25" s="254"/>
      <c r="F25" s="254"/>
      <c r="G25" s="254"/>
      <c r="H25" s="255"/>
    </row>
    <row r="26" spans="1:8" x14ac:dyDescent="0.3">
      <c r="A26" s="46">
        <v>501</v>
      </c>
      <c r="B26" s="37" t="s">
        <v>26</v>
      </c>
      <c r="C26" s="47" t="s">
        <v>11</v>
      </c>
      <c r="D26" s="39">
        <v>200</v>
      </c>
      <c r="E26" s="239">
        <v>1</v>
      </c>
      <c r="F26" s="239">
        <v>0.2</v>
      </c>
      <c r="G26" s="239">
        <v>20.2</v>
      </c>
      <c r="H26" s="240">
        <v>86</v>
      </c>
    </row>
    <row r="27" spans="1:8" ht="13.8" thickBot="1" x14ac:dyDescent="0.35">
      <c r="A27" s="27"/>
      <c r="B27" s="266" t="s">
        <v>118</v>
      </c>
      <c r="C27" s="267" t="s">
        <v>11</v>
      </c>
      <c r="D27" s="274">
        <v>100</v>
      </c>
      <c r="E27" s="53">
        <v>7.03</v>
      </c>
      <c r="F27" s="53">
        <v>5.6</v>
      </c>
      <c r="G27" s="53">
        <v>46.09</v>
      </c>
      <c r="H27" s="275">
        <v>262.89999999999998</v>
      </c>
    </row>
    <row r="28" spans="1:8" ht="15.75" customHeight="1" thickBot="1" x14ac:dyDescent="0.35">
      <c r="A28" s="295" t="s">
        <v>28</v>
      </c>
      <c r="B28" s="302"/>
      <c r="C28" s="124"/>
      <c r="D28" s="233">
        <v>300</v>
      </c>
      <c r="E28" s="253">
        <f>SUM(E26:E27)</f>
        <v>8.0300000000000011</v>
      </c>
      <c r="F28" s="261">
        <f>SUM(F26:F27)</f>
        <v>5.8</v>
      </c>
      <c r="G28" s="261">
        <f>SUM(G26:G27)</f>
        <v>66.290000000000006</v>
      </c>
      <c r="H28" s="262">
        <f>SUM(H26:H27)</f>
        <v>348.9</v>
      </c>
    </row>
    <row r="29" spans="1:8" ht="15.75" customHeight="1" thickBot="1" x14ac:dyDescent="0.35">
      <c r="A29" s="295" t="s">
        <v>29</v>
      </c>
      <c r="B29" s="302"/>
      <c r="C29" s="124"/>
      <c r="D29" s="257">
        <f>D28+D24+D15+D12</f>
        <v>1940</v>
      </c>
      <c r="E29" s="258">
        <f t="shared" ref="E29:H29" si="2">E28+E24+E15+E12</f>
        <v>68.545000000000002</v>
      </c>
      <c r="F29" s="258">
        <f t="shared" si="2"/>
        <v>44.370000000000005</v>
      </c>
      <c r="G29" s="258">
        <f t="shared" si="2"/>
        <v>301.31799999999998</v>
      </c>
      <c r="H29" s="256">
        <f t="shared" si="2"/>
        <v>1873.28</v>
      </c>
    </row>
  </sheetData>
  <mergeCells count="12">
    <mergeCell ref="A2:H2"/>
    <mergeCell ref="A4:H4"/>
    <mergeCell ref="A5:A6"/>
    <mergeCell ref="B5:B6"/>
    <mergeCell ref="D5:D6"/>
    <mergeCell ref="E5:G5"/>
    <mergeCell ref="H5:H6"/>
    <mergeCell ref="A15:B15"/>
    <mergeCell ref="A24:B24"/>
    <mergeCell ref="A28:B28"/>
    <mergeCell ref="A29:B29"/>
    <mergeCell ref="A12:B1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26ABB-91CC-4943-9302-3FA5565CC24A}">
  <dimension ref="A1:H29"/>
  <sheetViews>
    <sheetView topLeftCell="A7" workbookViewId="0">
      <selection activeCell="D28" sqref="D28"/>
    </sheetView>
  </sheetViews>
  <sheetFormatPr defaultColWidth="9.109375" defaultRowHeight="13.2" x14ac:dyDescent="0.3"/>
  <cols>
    <col min="1" max="1" width="9.44140625" style="102" customWidth="1"/>
    <col min="2" max="2" width="36.44140625" style="102" customWidth="1"/>
    <col min="3" max="3" width="5.88671875" style="102" customWidth="1"/>
    <col min="4" max="4" width="10" style="102" customWidth="1"/>
    <col min="5" max="5" width="9.6640625" style="102" customWidth="1"/>
    <col min="6" max="6" width="8.33203125" style="102" customWidth="1"/>
    <col min="7" max="7" width="10.6640625" style="102" customWidth="1"/>
    <col min="8" max="16384" width="9.109375" style="102"/>
  </cols>
  <sheetData>
    <row r="1" spans="1:8" x14ac:dyDescent="0.3">
      <c r="A1" s="194"/>
    </row>
    <row r="2" spans="1:8" x14ac:dyDescent="0.3">
      <c r="A2" s="282" t="s">
        <v>91</v>
      </c>
      <c r="B2" s="282"/>
      <c r="C2" s="282"/>
      <c r="D2" s="282"/>
      <c r="E2" s="282"/>
      <c r="F2" s="282"/>
      <c r="G2" s="282"/>
      <c r="H2" s="282"/>
    </row>
    <row r="3" spans="1:8" x14ac:dyDescent="0.3">
      <c r="A3" s="194"/>
    </row>
    <row r="4" spans="1:8" ht="13.8" thickBot="1" x14ac:dyDescent="0.35">
      <c r="A4" s="283" t="s">
        <v>89</v>
      </c>
      <c r="B4" s="284"/>
      <c r="C4" s="284"/>
      <c r="D4" s="284"/>
      <c r="E4" s="284"/>
      <c r="F4" s="284"/>
      <c r="G4" s="284"/>
      <c r="H4" s="284"/>
    </row>
    <row r="5" spans="1:8" x14ac:dyDescent="0.3">
      <c r="A5" s="310" t="s">
        <v>0</v>
      </c>
      <c r="B5" s="287" t="s">
        <v>1</v>
      </c>
      <c r="C5" s="2"/>
      <c r="D5" s="303" t="s">
        <v>2</v>
      </c>
      <c r="E5" s="305" t="s">
        <v>3</v>
      </c>
      <c r="F5" s="314"/>
      <c r="G5" s="315"/>
      <c r="H5" s="308" t="s">
        <v>4</v>
      </c>
    </row>
    <row r="6" spans="1:8" ht="61.5" customHeight="1" thickBot="1" x14ac:dyDescent="0.35">
      <c r="A6" s="311"/>
      <c r="B6" s="312"/>
      <c r="C6" s="195" t="s">
        <v>5</v>
      </c>
      <c r="D6" s="313"/>
      <c r="E6" s="196" t="s">
        <v>6</v>
      </c>
      <c r="F6" s="197" t="s">
        <v>7</v>
      </c>
      <c r="G6" s="197" t="s">
        <v>8</v>
      </c>
      <c r="H6" s="316"/>
    </row>
    <row r="7" spans="1:8" x14ac:dyDescent="0.3">
      <c r="A7" s="42"/>
      <c r="B7" s="43" t="s">
        <v>107</v>
      </c>
      <c r="C7" s="43"/>
      <c r="D7" s="94"/>
      <c r="E7" s="54"/>
      <c r="F7" s="54"/>
      <c r="G7" s="54"/>
      <c r="H7" s="55"/>
    </row>
    <row r="8" spans="1:8" x14ac:dyDescent="0.25">
      <c r="A8" s="6">
        <v>259</v>
      </c>
      <c r="B8" s="125" t="s">
        <v>83</v>
      </c>
      <c r="C8" s="86" t="s">
        <v>11</v>
      </c>
      <c r="D8" s="176" t="s">
        <v>50</v>
      </c>
      <c r="E8" s="149">
        <v>12.3</v>
      </c>
      <c r="F8" s="149">
        <v>10</v>
      </c>
      <c r="G8" s="149">
        <v>35.9</v>
      </c>
      <c r="H8" s="150">
        <v>283</v>
      </c>
    </row>
    <row r="9" spans="1:8" x14ac:dyDescent="0.25">
      <c r="A9" s="10">
        <v>64</v>
      </c>
      <c r="B9" s="11" t="s">
        <v>103</v>
      </c>
      <c r="C9" s="8" t="s">
        <v>11</v>
      </c>
      <c r="D9" s="14" t="s">
        <v>112</v>
      </c>
      <c r="E9" s="15">
        <v>8.17</v>
      </c>
      <c r="F9" s="15">
        <v>12.25</v>
      </c>
      <c r="G9" s="15">
        <v>11.6</v>
      </c>
      <c r="H9" s="142">
        <v>190.3</v>
      </c>
    </row>
    <row r="10" spans="1:8" x14ac:dyDescent="0.25">
      <c r="A10" s="50"/>
      <c r="B10" s="37" t="s">
        <v>14</v>
      </c>
      <c r="C10" s="38" t="s">
        <v>11</v>
      </c>
      <c r="D10" s="81">
        <v>40</v>
      </c>
      <c r="E10" s="163">
        <v>3.96</v>
      </c>
      <c r="F10" s="163">
        <v>0.72</v>
      </c>
      <c r="G10" s="163">
        <v>23</v>
      </c>
      <c r="H10" s="164">
        <v>111.4</v>
      </c>
    </row>
    <row r="11" spans="1:8" ht="13.8" thickBot="1" x14ac:dyDescent="0.35">
      <c r="A11" s="268">
        <v>459</v>
      </c>
      <c r="B11" s="266" t="s">
        <v>87</v>
      </c>
      <c r="C11" s="267" t="s">
        <v>11</v>
      </c>
      <c r="D11" s="269" t="s">
        <v>111</v>
      </c>
      <c r="E11" s="163">
        <v>0.3</v>
      </c>
      <c r="F11" s="163">
        <v>0.1</v>
      </c>
      <c r="G11" s="163">
        <v>9.5</v>
      </c>
      <c r="H11" s="164">
        <v>40</v>
      </c>
    </row>
    <row r="12" spans="1:8" ht="13.5" customHeight="1" thickBot="1" x14ac:dyDescent="0.35">
      <c r="A12" s="280" t="s">
        <v>108</v>
      </c>
      <c r="B12" s="281"/>
      <c r="C12" s="168"/>
      <c r="D12" s="271" t="s">
        <v>113</v>
      </c>
      <c r="E12" s="225">
        <f>SUM(E8:E9)</f>
        <v>20.47</v>
      </c>
      <c r="F12" s="166">
        <f>SUM(F8:F9)</f>
        <v>22.25</v>
      </c>
      <c r="G12" s="166">
        <f>SUM(G8:G9)</f>
        <v>47.5</v>
      </c>
      <c r="H12" s="167">
        <f>SUM(H8:H11)</f>
        <v>624.70000000000005</v>
      </c>
    </row>
    <row r="13" spans="1:8" x14ac:dyDescent="0.25">
      <c r="A13" s="213"/>
      <c r="B13" s="198" t="s">
        <v>106</v>
      </c>
      <c r="C13" s="199"/>
      <c r="D13" s="200"/>
      <c r="E13" s="201"/>
      <c r="F13" s="201"/>
      <c r="G13" s="201"/>
      <c r="H13" s="202"/>
    </row>
    <row r="14" spans="1:8" ht="13.8" thickBot="1" x14ac:dyDescent="0.3">
      <c r="A14" s="50">
        <v>82</v>
      </c>
      <c r="B14" s="203" t="s">
        <v>27</v>
      </c>
      <c r="C14" s="204" t="s">
        <v>11</v>
      </c>
      <c r="D14" s="205">
        <v>100</v>
      </c>
      <c r="E14" s="206">
        <v>0.4</v>
      </c>
      <c r="F14" s="206">
        <v>0.4</v>
      </c>
      <c r="G14" s="206">
        <v>0.97799999999999998</v>
      </c>
      <c r="H14" s="207">
        <v>44</v>
      </c>
    </row>
    <row r="15" spans="1:8" ht="13.5" customHeight="1" thickBot="1" x14ac:dyDescent="0.35">
      <c r="A15" s="280" t="s">
        <v>109</v>
      </c>
      <c r="B15" s="281"/>
      <c r="C15" s="168"/>
      <c r="D15" s="232">
        <v>100</v>
      </c>
      <c r="E15" s="208">
        <v>0.4</v>
      </c>
      <c r="F15" s="208">
        <v>0.4</v>
      </c>
      <c r="G15" s="208">
        <v>0.97799999999999998</v>
      </c>
      <c r="H15" s="209">
        <v>44</v>
      </c>
    </row>
    <row r="16" spans="1:8" x14ac:dyDescent="0.25">
      <c r="A16" s="60"/>
      <c r="B16" s="43" t="s">
        <v>16</v>
      </c>
      <c r="C16" s="61"/>
      <c r="D16" s="62"/>
      <c r="E16" s="227"/>
      <c r="F16" s="227"/>
      <c r="G16" s="227"/>
      <c r="H16" s="228"/>
    </row>
    <row r="17" spans="1:8" ht="26.4" x14ac:dyDescent="0.25">
      <c r="A17" s="19">
        <v>17</v>
      </c>
      <c r="B17" s="20" t="s">
        <v>17</v>
      </c>
      <c r="C17" s="21" t="s">
        <v>11</v>
      </c>
      <c r="D17" s="18" t="s">
        <v>35</v>
      </c>
      <c r="E17" s="151">
        <v>0.88</v>
      </c>
      <c r="F17" s="151">
        <v>4.96</v>
      </c>
      <c r="G17" s="151">
        <v>2.96</v>
      </c>
      <c r="H17" s="152">
        <v>60</v>
      </c>
    </row>
    <row r="18" spans="1:8" s="263" customFormat="1" ht="26.4" x14ac:dyDescent="0.3">
      <c r="A18" s="90" t="s">
        <v>70</v>
      </c>
      <c r="B18" s="65" t="s">
        <v>71</v>
      </c>
      <c r="C18" s="86" t="s">
        <v>11</v>
      </c>
      <c r="D18" s="91" t="s">
        <v>72</v>
      </c>
      <c r="E18" s="92">
        <v>4.24</v>
      </c>
      <c r="F18" s="92">
        <v>6.6</v>
      </c>
      <c r="G18" s="92">
        <v>16.46</v>
      </c>
      <c r="H18" s="93">
        <v>122</v>
      </c>
    </row>
    <row r="19" spans="1:8" x14ac:dyDescent="0.3">
      <c r="A19" s="27">
        <v>377</v>
      </c>
      <c r="B19" s="75" t="s">
        <v>49</v>
      </c>
      <c r="C19" s="8" t="s">
        <v>11</v>
      </c>
      <c r="D19" s="18" t="s">
        <v>102</v>
      </c>
      <c r="E19" s="149">
        <v>3.15</v>
      </c>
      <c r="F19" s="149">
        <v>6</v>
      </c>
      <c r="G19" s="149">
        <v>9.15</v>
      </c>
      <c r="H19" s="150">
        <v>102</v>
      </c>
    </row>
    <row r="20" spans="1:8" x14ac:dyDescent="0.25">
      <c r="A20" s="19">
        <v>372</v>
      </c>
      <c r="B20" s="7" t="s">
        <v>38</v>
      </c>
      <c r="C20" s="8" t="s">
        <v>11</v>
      </c>
      <c r="D20" s="18" t="s">
        <v>39</v>
      </c>
      <c r="E20" s="141">
        <v>17.350000000000001</v>
      </c>
      <c r="F20" s="141">
        <v>10.77</v>
      </c>
      <c r="G20" s="141">
        <v>9.9600000000000009</v>
      </c>
      <c r="H20" s="142">
        <v>205.71</v>
      </c>
    </row>
    <row r="21" spans="1:8" x14ac:dyDescent="0.3">
      <c r="A21" s="31">
        <v>495</v>
      </c>
      <c r="B21" s="20" t="s">
        <v>22</v>
      </c>
      <c r="C21" s="8" t="s">
        <v>11</v>
      </c>
      <c r="D21" s="32">
        <v>200</v>
      </c>
      <c r="E21" s="151">
        <v>0.6</v>
      </c>
      <c r="F21" s="151">
        <v>0.1</v>
      </c>
      <c r="G21" s="151">
        <v>20.100000000000001</v>
      </c>
      <c r="H21" s="152">
        <v>84</v>
      </c>
    </row>
    <row r="22" spans="1:8" x14ac:dyDescent="0.3">
      <c r="A22" s="31"/>
      <c r="B22" s="34" t="s">
        <v>23</v>
      </c>
      <c r="C22" s="8" t="s">
        <v>11</v>
      </c>
      <c r="D22" s="32">
        <v>80</v>
      </c>
      <c r="E22" s="141">
        <v>8.8000000000000007</v>
      </c>
      <c r="F22" s="141">
        <v>1.6</v>
      </c>
      <c r="G22" s="141">
        <v>30.66</v>
      </c>
      <c r="H22" s="142">
        <v>148.53</v>
      </c>
    </row>
    <row r="23" spans="1:8" ht="13.8" thickBot="1" x14ac:dyDescent="0.35">
      <c r="A23" s="46"/>
      <c r="B23" s="37" t="s">
        <v>14</v>
      </c>
      <c r="C23" s="38" t="s">
        <v>11</v>
      </c>
      <c r="D23" s="39">
        <v>80</v>
      </c>
      <c r="E23" s="163">
        <v>7.92</v>
      </c>
      <c r="F23" s="163">
        <v>1.44</v>
      </c>
      <c r="G23" s="163">
        <v>46</v>
      </c>
      <c r="H23" s="164">
        <v>222.8</v>
      </c>
    </row>
    <row r="24" spans="1:8" ht="15.75" customHeight="1" thickBot="1" x14ac:dyDescent="0.35">
      <c r="A24" s="295" t="s">
        <v>24</v>
      </c>
      <c r="B24" s="302"/>
      <c r="C24" s="124"/>
      <c r="D24" s="259" t="s">
        <v>114</v>
      </c>
      <c r="E24" s="188">
        <f>E23+E22+E21+E20+E19+E18+E17</f>
        <v>42.940000000000005</v>
      </c>
      <c r="F24" s="188">
        <f t="shared" ref="F24:H24" si="0">F23+F22+F21+F20+F19+F18+F17</f>
        <v>31.47</v>
      </c>
      <c r="G24" s="188">
        <f t="shared" si="0"/>
        <v>135.29000000000002</v>
      </c>
      <c r="H24" s="188">
        <f t="shared" si="0"/>
        <v>945.04000000000008</v>
      </c>
    </row>
    <row r="25" spans="1:8" x14ac:dyDescent="0.3">
      <c r="A25" s="42"/>
      <c r="B25" s="43" t="s">
        <v>25</v>
      </c>
      <c r="C25" s="43"/>
      <c r="D25" s="118"/>
      <c r="E25" s="183"/>
      <c r="F25" s="183"/>
      <c r="G25" s="183"/>
      <c r="H25" s="184"/>
    </row>
    <row r="26" spans="1:8" x14ac:dyDescent="0.3">
      <c r="A26" s="46">
        <v>501</v>
      </c>
      <c r="B26" s="37" t="s">
        <v>26</v>
      </c>
      <c r="C26" s="47" t="s">
        <v>11</v>
      </c>
      <c r="D26" s="39">
        <v>200</v>
      </c>
      <c r="E26" s="161">
        <v>1</v>
      </c>
      <c r="F26" s="161">
        <v>0.2</v>
      </c>
      <c r="G26" s="161">
        <v>20.2</v>
      </c>
      <c r="H26" s="162">
        <v>86</v>
      </c>
    </row>
    <row r="27" spans="1:8" ht="13.8" thickBot="1" x14ac:dyDescent="0.35">
      <c r="A27" s="46"/>
      <c r="B27" s="266" t="s">
        <v>117</v>
      </c>
      <c r="C27" s="267" t="s">
        <v>11</v>
      </c>
      <c r="D27" s="274">
        <v>100</v>
      </c>
      <c r="E27" s="53">
        <v>7.03</v>
      </c>
      <c r="F27" s="53">
        <v>5.6</v>
      </c>
      <c r="G27" s="53">
        <v>46.09</v>
      </c>
      <c r="H27" s="275">
        <v>262.89999999999998</v>
      </c>
    </row>
    <row r="28" spans="1:8" ht="15.75" customHeight="1" thickBot="1" x14ac:dyDescent="0.35">
      <c r="A28" s="295" t="s">
        <v>28</v>
      </c>
      <c r="B28" s="302"/>
      <c r="C28" s="124"/>
      <c r="D28" s="233">
        <v>300</v>
      </c>
      <c r="E28" s="270">
        <f>E27+E26</f>
        <v>8.0300000000000011</v>
      </c>
      <c r="F28" s="270">
        <f t="shared" ref="F28:H28" si="1">F27+F26</f>
        <v>5.8</v>
      </c>
      <c r="G28" s="270">
        <f t="shared" si="1"/>
        <v>66.290000000000006</v>
      </c>
      <c r="H28" s="270">
        <f t="shared" si="1"/>
        <v>348.9</v>
      </c>
    </row>
    <row r="29" spans="1:8" ht="15.75" customHeight="1" thickBot="1" x14ac:dyDescent="0.35">
      <c r="A29" s="295" t="s">
        <v>29</v>
      </c>
      <c r="B29" s="302"/>
      <c r="C29" s="124"/>
      <c r="D29" s="259">
        <f>D28+D24+D15+D12</f>
        <v>1852</v>
      </c>
      <c r="E29" s="259">
        <f t="shared" ref="E29:H29" si="2">E28+E24+E15+E12</f>
        <v>71.84</v>
      </c>
      <c r="F29" s="259">
        <f t="shared" si="2"/>
        <v>59.919999999999995</v>
      </c>
      <c r="G29" s="259">
        <f t="shared" si="2"/>
        <v>250.05800000000005</v>
      </c>
      <c r="H29" s="259">
        <f t="shared" si="2"/>
        <v>1962.64</v>
      </c>
    </row>
  </sheetData>
  <mergeCells count="12">
    <mergeCell ref="A2:H2"/>
    <mergeCell ref="A4:H4"/>
    <mergeCell ref="A5:A6"/>
    <mergeCell ref="B5:B6"/>
    <mergeCell ref="D5:D6"/>
    <mergeCell ref="E5:G5"/>
    <mergeCell ref="H5:H6"/>
    <mergeCell ref="A12:B12"/>
    <mergeCell ref="A24:B24"/>
    <mergeCell ref="A15:B15"/>
    <mergeCell ref="A28:B28"/>
    <mergeCell ref="A29:B29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E6FB2-05FE-4AE3-A87D-FFD7DCDA670E}">
  <dimension ref="A1:I29"/>
  <sheetViews>
    <sheetView topLeftCell="A13" workbookViewId="0">
      <selection activeCell="D28" sqref="D28"/>
    </sheetView>
  </sheetViews>
  <sheetFormatPr defaultColWidth="9.109375" defaultRowHeight="13.2" x14ac:dyDescent="0.3"/>
  <cols>
    <col min="1" max="1" width="9.44140625" style="1" customWidth="1"/>
    <col min="2" max="2" width="36.44140625" style="1" customWidth="1"/>
    <col min="3" max="3" width="5.88671875" style="1" customWidth="1"/>
    <col min="4" max="4" width="11.33203125" style="1" customWidth="1"/>
    <col min="5" max="5" width="9.6640625" style="1" customWidth="1"/>
    <col min="6" max="6" width="8.33203125" style="1" customWidth="1"/>
    <col min="7" max="7" width="10.6640625" style="1" customWidth="1"/>
    <col min="8" max="16384" width="9.109375" style="1"/>
  </cols>
  <sheetData>
    <row r="1" spans="1:9" x14ac:dyDescent="0.3">
      <c r="A1" s="194"/>
    </row>
    <row r="2" spans="1:9" x14ac:dyDescent="0.3">
      <c r="A2" s="323" t="s">
        <v>91</v>
      </c>
      <c r="B2" s="323"/>
      <c r="C2" s="323"/>
      <c r="D2" s="323"/>
      <c r="E2" s="323"/>
      <c r="F2" s="323"/>
      <c r="G2" s="323"/>
      <c r="H2" s="323"/>
    </row>
    <row r="3" spans="1:9" x14ac:dyDescent="0.3">
      <c r="A3" s="194"/>
    </row>
    <row r="4" spans="1:9" ht="13.8" thickBot="1" x14ac:dyDescent="0.35">
      <c r="A4" s="283" t="s">
        <v>98</v>
      </c>
      <c r="B4" s="284"/>
      <c r="C4" s="284"/>
      <c r="D4" s="284"/>
      <c r="E4" s="284"/>
      <c r="F4" s="284"/>
      <c r="G4" s="284"/>
      <c r="H4" s="284"/>
    </row>
    <row r="5" spans="1:9" x14ac:dyDescent="0.3">
      <c r="A5" s="310" t="s">
        <v>0</v>
      </c>
      <c r="B5" s="287" t="s">
        <v>1</v>
      </c>
      <c r="C5" s="2"/>
      <c r="D5" s="303" t="s">
        <v>2</v>
      </c>
      <c r="E5" s="305" t="s">
        <v>3</v>
      </c>
      <c r="F5" s="314"/>
      <c r="G5" s="315"/>
      <c r="H5" s="308" t="s">
        <v>4</v>
      </c>
    </row>
    <row r="6" spans="1:9" ht="66.75" customHeight="1" thickBot="1" x14ac:dyDescent="0.35">
      <c r="A6" s="311"/>
      <c r="B6" s="312"/>
      <c r="C6" s="195" t="s">
        <v>5</v>
      </c>
      <c r="D6" s="313"/>
      <c r="E6" s="196" t="s">
        <v>6</v>
      </c>
      <c r="F6" s="197" t="s">
        <v>7</v>
      </c>
      <c r="G6" s="197" t="s">
        <v>8</v>
      </c>
      <c r="H6" s="316"/>
    </row>
    <row r="7" spans="1:9" ht="15.75" customHeight="1" x14ac:dyDescent="0.3">
      <c r="A7" s="42"/>
      <c r="B7" s="43" t="s">
        <v>107</v>
      </c>
      <c r="C7" s="43"/>
      <c r="D7" s="54"/>
      <c r="E7" s="54"/>
      <c r="F7" s="54"/>
      <c r="G7" s="54"/>
      <c r="H7" s="55"/>
    </row>
    <row r="8" spans="1:9" x14ac:dyDescent="0.3">
      <c r="A8" s="49">
        <v>234</v>
      </c>
      <c r="B8" s="28" t="s">
        <v>60</v>
      </c>
      <c r="C8" s="8" t="s">
        <v>11</v>
      </c>
      <c r="D8" s="12">
        <v>200</v>
      </c>
      <c r="E8" s="141">
        <v>5.54</v>
      </c>
      <c r="F8" s="141">
        <v>8.6</v>
      </c>
      <c r="G8" s="141">
        <v>32.619999999999997</v>
      </c>
      <c r="H8" s="142">
        <v>214.6</v>
      </c>
    </row>
    <row r="9" spans="1:9" x14ac:dyDescent="0.25">
      <c r="A9" s="50"/>
      <c r="B9" s="37" t="s">
        <v>14</v>
      </c>
      <c r="C9" s="38" t="s">
        <v>11</v>
      </c>
      <c r="D9" s="81">
        <v>40</v>
      </c>
      <c r="E9" s="163">
        <v>3.96</v>
      </c>
      <c r="F9" s="163">
        <v>0.72</v>
      </c>
      <c r="G9" s="163">
        <v>23</v>
      </c>
      <c r="H9" s="164">
        <v>111.4</v>
      </c>
    </row>
    <row r="10" spans="1:9" x14ac:dyDescent="0.25">
      <c r="A10" s="6">
        <v>283.471</v>
      </c>
      <c r="B10" s="7" t="s">
        <v>31</v>
      </c>
      <c r="C10" s="8" t="s">
        <v>11</v>
      </c>
      <c r="D10" s="9" t="s">
        <v>32</v>
      </c>
      <c r="E10" s="180">
        <v>17.850000000000001</v>
      </c>
      <c r="F10" s="180">
        <v>5.58</v>
      </c>
      <c r="G10" s="180">
        <v>24.08</v>
      </c>
      <c r="H10" s="181">
        <v>217.36</v>
      </c>
    </row>
    <row r="11" spans="1:9" ht="13.8" thickBot="1" x14ac:dyDescent="0.3">
      <c r="A11" s="36">
        <v>465</v>
      </c>
      <c r="B11" s="57" t="s">
        <v>33</v>
      </c>
      <c r="C11" s="38" t="s">
        <v>11</v>
      </c>
      <c r="D11" s="39">
        <v>200</v>
      </c>
      <c r="E11" s="161">
        <v>2.8</v>
      </c>
      <c r="F11" s="161">
        <v>2.5</v>
      </c>
      <c r="G11" s="161">
        <v>13.6</v>
      </c>
      <c r="H11" s="162">
        <v>88</v>
      </c>
    </row>
    <row r="12" spans="1:9" ht="13.5" customHeight="1" thickBot="1" x14ac:dyDescent="0.35">
      <c r="A12" s="280" t="s">
        <v>108</v>
      </c>
      <c r="B12" s="281"/>
      <c r="C12" s="168"/>
      <c r="D12" s="232">
        <v>550</v>
      </c>
      <c r="E12" s="225">
        <f>SUM(E8:E11)</f>
        <v>30.150000000000002</v>
      </c>
      <c r="F12" s="166">
        <f>SUM(F8:F11)</f>
        <v>17.399999999999999</v>
      </c>
      <c r="G12" s="166">
        <f>SUM(G8:G11)</f>
        <v>93.299999999999983</v>
      </c>
      <c r="H12" s="167">
        <f>SUM(H8:H11)</f>
        <v>631.36</v>
      </c>
    </row>
    <row r="13" spans="1:9" s="102" customFormat="1" x14ac:dyDescent="0.25">
      <c r="A13" s="213"/>
      <c r="B13" s="198" t="s">
        <v>106</v>
      </c>
      <c r="C13" s="199"/>
      <c r="D13" s="200"/>
      <c r="E13" s="189"/>
      <c r="F13" s="189"/>
      <c r="G13" s="189"/>
      <c r="H13" s="190"/>
    </row>
    <row r="14" spans="1:9" s="102" customFormat="1" ht="13.8" thickBot="1" x14ac:dyDescent="0.3">
      <c r="A14" s="50">
        <v>82</v>
      </c>
      <c r="B14" s="51" t="s">
        <v>51</v>
      </c>
      <c r="C14" s="52" t="s">
        <v>11</v>
      </c>
      <c r="D14" s="52">
        <v>100</v>
      </c>
      <c r="E14" s="161">
        <v>0.4</v>
      </c>
      <c r="F14" s="161">
        <v>0.4</v>
      </c>
      <c r="G14" s="161">
        <v>0.97799999999999998</v>
      </c>
      <c r="H14" s="162">
        <v>44</v>
      </c>
      <c r="I14" s="108"/>
    </row>
    <row r="15" spans="1:9" s="102" customFormat="1" ht="13.5" customHeight="1" thickBot="1" x14ac:dyDescent="0.35">
      <c r="A15" s="280" t="s">
        <v>109</v>
      </c>
      <c r="B15" s="281"/>
      <c r="C15" s="168"/>
      <c r="D15" s="232">
        <v>100</v>
      </c>
      <c r="E15" s="225">
        <v>0.4</v>
      </c>
      <c r="F15" s="225">
        <v>0.4</v>
      </c>
      <c r="G15" s="225">
        <v>0.97799999999999998</v>
      </c>
      <c r="H15" s="226">
        <v>44</v>
      </c>
    </row>
    <row r="16" spans="1:9" x14ac:dyDescent="0.25">
      <c r="A16" s="60"/>
      <c r="B16" s="43" t="s">
        <v>16</v>
      </c>
      <c r="C16" s="61"/>
      <c r="D16" s="62"/>
      <c r="E16" s="227"/>
      <c r="F16" s="227"/>
      <c r="G16" s="227"/>
      <c r="H16" s="228"/>
    </row>
    <row r="17" spans="1:8" x14ac:dyDescent="0.25">
      <c r="A17" s="19">
        <v>12</v>
      </c>
      <c r="B17" s="20" t="s">
        <v>63</v>
      </c>
      <c r="C17" s="21" t="s">
        <v>11</v>
      </c>
      <c r="D17" s="18" t="s">
        <v>35</v>
      </c>
      <c r="E17" s="151">
        <v>0.88</v>
      </c>
      <c r="F17" s="151">
        <v>4.88</v>
      </c>
      <c r="G17" s="151">
        <v>2.56</v>
      </c>
      <c r="H17" s="152">
        <v>57.6</v>
      </c>
    </row>
    <row r="18" spans="1:8" ht="26.4" x14ac:dyDescent="0.25">
      <c r="A18" s="24" t="s">
        <v>18</v>
      </c>
      <c r="B18" s="25" t="s">
        <v>19</v>
      </c>
      <c r="C18" s="21" t="s">
        <v>11</v>
      </c>
      <c r="D18" s="26" t="s">
        <v>20</v>
      </c>
      <c r="E18" s="147">
        <v>6.4</v>
      </c>
      <c r="F18" s="147">
        <v>7.11</v>
      </c>
      <c r="G18" s="147">
        <v>10.59</v>
      </c>
      <c r="H18" s="148">
        <v>108.57</v>
      </c>
    </row>
    <row r="19" spans="1:8" x14ac:dyDescent="0.3">
      <c r="A19" s="49">
        <v>367</v>
      </c>
      <c r="B19" s="16" t="s">
        <v>64</v>
      </c>
      <c r="C19" s="21" t="s">
        <v>11</v>
      </c>
      <c r="D19" s="12">
        <v>90</v>
      </c>
      <c r="E19" s="149">
        <v>12.68</v>
      </c>
      <c r="F19" s="149">
        <v>13.72</v>
      </c>
      <c r="G19" s="149">
        <v>2.85</v>
      </c>
      <c r="H19" s="150">
        <v>185.25</v>
      </c>
    </row>
    <row r="20" spans="1:8" x14ac:dyDescent="0.3">
      <c r="A20" s="49">
        <v>202</v>
      </c>
      <c r="B20" s="16" t="s">
        <v>65</v>
      </c>
      <c r="C20" s="8" t="s">
        <v>11</v>
      </c>
      <c r="D20" s="12">
        <v>150</v>
      </c>
      <c r="E20" s="149">
        <v>5.6</v>
      </c>
      <c r="F20" s="149">
        <v>5.8</v>
      </c>
      <c r="G20" s="149">
        <v>9.9</v>
      </c>
      <c r="H20" s="150">
        <v>173.6</v>
      </c>
    </row>
    <row r="21" spans="1:8" x14ac:dyDescent="0.3">
      <c r="A21" s="49">
        <v>486</v>
      </c>
      <c r="B21" s="20" t="s">
        <v>66</v>
      </c>
      <c r="C21" s="88" t="s">
        <v>11</v>
      </c>
      <c r="D21" s="9">
        <v>200</v>
      </c>
      <c r="E21" s="180">
        <v>0.1</v>
      </c>
      <c r="F21" s="180">
        <v>0.1</v>
      </c>
      <c r="G21" s="180">
        <v>11.1</v>
      </c>
      <c r="H21" s="181">
        <v>46</v>
      </c>
    </row>
    <row r="22" spans="1:8" x14ac:dyDescent="0.3">
      <c r="A22" s="31"/>
      <c r="B22" s="34" t="s">
        <v>23</v>
      </c>
      <c r="C22" s="8" t="s">
        <v>11</v>
      </c>
      <c r="D22" s="12">
        <v>80</v>
      </c>
      <c r="E22" s="141">
        <v>8.8000000000000007</v>
      </c>
      <c r="F22" s="141">
        <v>1.6</v>
      </c>
      <c r="G22" s="141">
        <v>30.66</v>
      </c>
      <c r="H22" s="142">
        <v>148.53</v>
      </c>
    </row>
    <row r="23" spans="1:8" ht="13.8" thickBot="1" x14ac:dyDescent="0.35">
      <c r="A23" s="46"/>
      <c r="B23" s="37" t="s">
        <v>14</v>
      </c>
      <c r="C23" s="38" t="s">
        <v>11</v>
      </c>
      <c r="D23" s="39">
        <v>80</v>
      </c>
      <c r="E23" s="163">
        <v>7.92</v>
      </c>
      <c r="F23" s="163">
        <v>1.44</v>
      </c>
      <c r="G23" s="163">
        <v>46</v>
      </c>
      <c r="H23" s="164">
        <v>222.8</v>
      </c>
    </row>
    <row r="24" spans="1:8" ht="15.75" customHeight="1" thickBot="1" x14ac:dyDescent="0.35">
      <c r="A24" s="295" t="s">
        <v>24</v>
      </c>
      <c r="B24" s="302"/>
      <c r="C24" s="124"/>
      <c r="D24" s="259">
        <f>D23+D22+D21+D20+D19+D17+272</f>
        <v>952</v>
      </c>
      <c r="E24" s="188">
        <f>E17+E18+E19+E20+E21+E22+E23</f>
        <v>42.38000000000001</v>
      </c>
      <c r="F24" s="188">
        <f t="shared" ref="F24:H24" si="0">F17+F18+F19+F20+F21+F22+F23</f>
        <v>34.65</v>
      </c>
      <c r="G24" s="188">
        <f t="shared" si="0"/>
        <v>113.66</v>
      </c>
      <c r="H24" s="188">
        <f t="shared" si="0"/>
        <v>942.34999999999991</v>
      </c>
    </row>
    <row r="25" spans="1:8" x14ac:dyDescent="0.3">
      <c r="A25" s="42"/>
      <c r="B25" s="43" t="s">
        <v>25</v>
      </c>
      <c r="C25" s="43"/>
      <c r="D25" s="44"/>
      <c r="E25" s="183"/>
      <c r="F25" s="183"/>
      <c r="G25" s="183"/>
      <c r="H25" s="184"/>
    </row>
    <row r="26" spans="1:8" x14ac:dyDescent="0.3">
      <c r="A26" s="46">
        <v>501</v>
      </c>
      <c r="B26" s="37" t="s">
        <v>26</v>
      </c>
      <c r="C26" s="47" t="s">
        <v>11</v>
      </c>
      <c r="D26" s="39">
        <v>200</v>
      </c>
      <c r="E26" s="161">
        <v>1</v>
      </c>
      <c r="F26" s="161">
        <v>0.2</v>
      </c>
      <c r="G26" s="161">
        <v>20.2</v>
      </c>
      <c r="H26" s="162">
        <v>86</v>
      </c>
    </row>
    <row r="27" spans="1:8" ht="13.8" thickBot="1" x14ac:dyDescent="0.35">
      <c r="A27" s="46"/>
      <c r="B27" s="266" t="s">
        <v>117</v>
      </c>
      <c r="C27" s="267" t="s">
        <v>11</v>
      </c>
      <c r="D27" s="274">
        <v>100</v>
      </c>
      <c r="E27" s="53">
        <v>7.03</v>
      </c>
      <c r="F27" s="53">
        <v>5.6</v>
      </c>
      <c r="G27" s="53">
        <v>46.09</v>
      </c>
      <c r="H27" s="275">
        <v>262.89999999999998</v>
      </c>
    </row>
    <row r="28" spans="1:8" ht="15.75" customHeight="1" thickBot="1" x14ac:dyDescent="0.35">
      <c r="A28" s="295" t="s">
        <v>28</v>
      </c>
      <c r="B28" s="302"/>
      <c r="C28" s="124"/>
      <c r="D28" s="233">
        <v>300</v>
      </c>
      <c r="E28" s="188">
        <f>SUM(E26:E27)</f>
        <v>8.0300000000000011</v>
      </c>
      <c r="F28" s="159">
        <f>SUM(F26:F27)</f>
        <v>5.8</v>
      </c>
      <c r="G28" s="159">
        <f>SUM(G26:G27)</f>
        <v>66.290000000000006</v>
      </c>
      <c r="H28" s="160">
        <f>SUM(H26:H27)</f>
        <v>348.9</v>
      </c>
    </row>
    <row r="29" spans="1:8" ht="15.75" customHeight="1" thickBot="1" x14ac:dyDescent="0.35">
      <c r="A29" s="295" t="s">
        <v>29</v>
      </c>
      <c r="B29" s="302"/>
      <c r="C29" s="124"/>
      <c r="D29" s="259">
        <f>D28+D24+D15+D12</f>
        <v>1902</v>
      </c>
      <c r="E29" s="272">
        <f t="shared" ref="E29:H29" si="1">E28+E24+E15+E12</f>
        <v>80.960000000000008</v>
      </c>
      <c r="F29" s="272">
        <f t="shared" si="1"/>
        <v>58.249999999999993</v>
      </c>
      <c r="G29" s="272">
        <f t="shared" si="1"/>
        <v>274.22799999999995</v>
      </c>
      <c r="H29" s="272">
        <f t="shared" si="1"/>
        <v>1966.6100000000001</v>
      </c>
    </row>
  </sheetData>
  <mergeCells count="12">
    <mergeCell ref="A2:H2"/>
    <mergeCell ref="A4:H4"/>
    <mergeCell ref="A5:A6"/>
    <mergeCell ref="B5:B6"/>
    <mergeCell ref="D5:D6"/>
    <mergeCell ref="E5:G5"/>
    <mergeCell ref="H5:H6"/>
    <mergeCell ref="A15:B15"/>
    <mergeCell ref="A12:B12"/>
    <mergeCell ref="A24:B24"/>
    <mergeCell ref="A28:B28"/>
    <mergeCell ref="A29:B29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6ED5A-AF0D-438D-BF2D-63EF799917F8}">
  <dimension ref="A1:L30"/>
  <sheetViews>
    <sheetView topLeftCell="A7" workbookViewId="0">
      <selection activeCell="D29" sqref="D29"/>
    </sheetView>
  </sheetViews>
  <sheetFormatPr defaultColWidth="9.109375" defaultRowHeight="13.2" x14ac:dyDescent="0.3"/>
  <cols>
    <col min="1" max="1" width="9.44140625" style="1" customWidth="1"/>
    <col min="2" max="2" width="38.5546875" style="1" bestFit="1" customWidth="1"/>
    <col min="3" max="3" width="5.88671875" style="1" customWidth="1"/>
    <col min="4" max="4" width="10.6640625" style="1" customWidth="1"/>
    <col min="5" max="5" width="9.6640625" style="1" customWidth="1"/>
    <col min="6" max="6" width="8.33203125" style="1" customWidth="1"/>
    <col min="7" max="7" width="10.6640625" style="1" customWidth="1"/>
    <col min="8" max="16384" width="9.109375" style="1"/>
  </cols>
  <sheetData>
    <row r="1" spans="1:12" x14ac:dyDescent="0.3">
      <c r="A1" s="194"/>
    </row>
    <row r="2" spans="1:12" x14ac:dyDescent="0.3">
      <c r="A2" s="323" t="s">
        <v>91</v>
      </c>
      <c r="B2" s="323"/>
      <c r="C2" s="323"/>
      <c r="D2" s="323"/>
      <c r="E2" s="323"/>
      <c r="F2" s="323"/>
      <c r="G2" s="323"/>
      <c r="H2" s="323"/>
    </row>
    <row r="3" spans="1:12" x14ac:dyDescent="0.3">
      <c r="A3" s="194"/>
    </row>
    <row r="4" spans="1:12" ht="13.8" thickBot="1" x14ac:dyDescent="0.35">
      <c r="A4" s="283" t="s">
        <v>99</v>
      </c>
      <c r="B4" s="284"/>
      <c r="C4" s="284"/>
      <c r="D4" s="284"/>
      <c r="E4" s="284"/>
      <c r="F4" s="284"/>
      <c r="G4" s="284"/>
      <c r="H4" s="284"/>
    </row>
    <row r="5" spans="1:12" x14ac:dyDescent="0.3">
      <c r="A5" s="324" t="s">
        <v>0</v>
      </c>
      <c r="B5" s="287" t="s">
        <v>1</v>
      </c>
      <c r="C5" s="2"/>
      <c r="D5" s="303" t="s">
        <v>2</v>
      </c>
      <c r="E5" s="305" t="s">
        <v>3</v>
      </c>
      <c r="F5" s="314"/>
      <c r="G5" s="315"/>
      <c r="H5" s="308" t="s">
        <v>4</v>
      </c>
    </row>
    <row r="6" spans="1:12" ht="62.25" customHeight="1" x14ac:dyDescent="0.3">
      <c r="A6" s="325"/>
      <c r="B6" s="326"/>
      <c r="C6" s="230" t="s">
        <v>5</v>
      </c>
      <c r="D6" s="327"/>
      <c r="E6" s="231" t="s">
        <v>6</v>
      </c>
      <c r="F6" s="212" t="s">
        <v>7</v>
      </c>
      <c r="G6" s="212" t="s">
        <v>8</v>
      </c>
      <c r="H6" s="328"/>
    </row>
    <row r="7" spans="1:12" x14ac:dyDescent="0.3">
      <c r="A7" s="27"/>
      <c r="B7" s="17" t="s">
        <v>115</v>
      </c>
      <c r="C7" s="17"/>
      <c r="E7" s="34"/>
      <c r="F7" s="34"/>
      <c r="G7" s="34"/>
      <c r="H7" s="74"/>
    </row>
    <row r="8" spans="1:12" x14ac:dyDescent="0.3">
      <c r="A8" s="27">
        <v>226</v>
      </c>
      <c r="B8" s="34" t="s">
        <v>30</v>
      </c>
      <c r="C8" s="17"/>
      <c r="D8" s="12">
        <v>200</v>
      </c>
      <c r="E8" s="141">
        <v>5.24</v>
      </c>
      <c r="F8" s="141">
        <v>6.68</v>
      </c>
      <c r="G8" s="141">
        <v>27.65</v>
      </c>
      <c r="H8" s="142">
        <v>191.6</v>
      </c>
    </row>
    <row r="9" spans="1:12" x14ac:dyDescent="0.3">
      <c r="A9" s="49">
        <v>267</v>
      </c>
      <c r="B9" s="34" t="s">
        <v>67</v>
      </c>
      <c r="C9" s="8" t="s">
        <v>11</v>
      </c>
      <c r="D9" s="12">
        <v>40</v>
      </c>
      <c r="E9" s="141">
        <v>5.0999999999999996</v>
      </c>
      <c r="F9" s="141">
        <v>4.5999999999999996</v>
      </c>
      <c r="G9" s="141">
        <v>0.3</v>
      </c>
      <c r="H9" s="142">
        <v>63</v>
      </c>
    </row>
    <row r="10" spans="1:12" x14ac:dyDescent="0.25">
      <c r="A10" s="77">
        <v>64</v>
      </c>
      <c r="B10" s="78" t="s">
        <v>103</v>
      </c>
      <c r="C10" s="21" t="s">
        <v>11</v>
      </c>
      <c r="D10" s="14" t="s">
        <v>101</v>
      </c>
      <c r="E10" s="273">
        <v>7.43</v>
      </c>
      <c r="F10" s="79">
        <v>11.14</v>
      </c>
      <c r="G10" s="264">
        <v>10.57</v>
      </c>
      <c r="H10" s="142">
        <v>173</v>
      </c>
    </row>
    <row r="11" spans="1:12" x14ac:dyDescent="0.25">
      <c r="A11" s="50"/>
      <c r="B11" s="37" t="s">
        <v>14</v>
      </c>
      <c r="C11" s="38" t="s">
        <v>11</v>
      </c>
      <c r="D11" s="81">
        <v>40</v>
      </c>
      <c r="E11" s="163">
        <v>3.96</v>
      </c>
      <c r="F11" s="163">
        <v>0.72</v>
      </c>
      <c r="G11" s="163">
        <v>23</v>
      </c>
      <c r="H11" s="164">
        <v>111.4</v>
      </c>
    </row>
    <row r="12" spans="1:12" ht="13.8" thickBot="1" x14ac:dyDescent="0.3">
      <c r="A12" s="50">
        <v>457</v>
      </c>
      <c r="B12" s="265" t="s">
        <v>68</v>
      </c>
      <c r="C12" s="52" t="s">
        <v>11</v>
      </c>
      <c r="D12" s="89">
        <v>200</v>
      </c>
      <c r="E12" s="163">
        <v>0.2</v>
      </c>
      <c r="F12" s="163">
        <v>0.1</v>
      </c>
      <c r="G12" s="163">
        <v>9.3000000000000007</v>
      </c>
      <c r="H12" s="164">
        <v>38</v>
      </c>
    </row>
    <row r="13" spans="1:12" ht="13.5" customHeight="1" thickBot="1" x14ac:dyDescent="0.35">
      <c r="A13" s="280" t="s">
        <v>116</v>
      </c>
      <c r="B13" s="281"/>
      <c r="C13" s="281"/>
      <c r="D13" s="232">
        <v>530</v>
      </c>
      <c r="E13" s="225">
        <f>SUM(E8:E12)</f>
        <v>21.93</v>
      </c>
      <c r="F13" s="166">
        <f>SUM(F8:F12)</f>
        <v>23.240000000000002</v>
      </c>
      <c r="G13" s="166">
        <f>SUM(G8:G12)</f>
        <v>70.819999999999993</v>
      </c>
      <c r="H13" s="167">
        <f>SUM(H8:H12)</f>
        <v>577</v>
      </c>
    </row>
    <row r="14" spans="1:12" s="102" customFormat="1" x14ac:dyDescent="0.25">
      <c r="A14" s="213"/>
      <c r="B14" s="198" t="s">
        <v>106</v>
      </c>
      <c r="C14" s="199"/>
      <c r="D14" s="200"/>
      <c r="E14" s="189"/>
      <c r="F14" s="189"/>
      <c r="G14" s="189"/>
      <c r="H14" s="190"/>
    </row>
    <row r="15" spans="1:12" s="102" customFormat="1" ht="13.8" thickBot="1" x14ac:dyDescent="0.3">
      <c r="A15" s="105">
        <v>82</v>
      </c>
      <c r="B15" s="106" t="s">
        <v>59</v>
      </c>
      <c r="C15" s="107" t="s">
        <v>11</v>
      </c>
      <c r="D15" s="112" t="s">
        <v>41</v>
      </c>
      <c r="E15" s="191">
        <v>0.4</v>
      </c>
      <c r="F15" s="191">
        <v>0.4</v>
      </c>
      <c r="G15" s="191">
        <v>0.97799999999999998</v>
      </c>
      <c r="H15" s="192">
        <v>44</v>
      </c>
      <c r="I15" s="109"/>
      <c r="J15" s="109"/>
      <c r="K15" s="109"/>
      <c r="L15" s="110"/>
    </row>
    <row r="16" spans="1:12" s="102" customFormat="1" ht="13.5" customHeight="1" thickBot="1" x14ac:dyDescent="0.35">
      <c r="A16" s="280" t="s">
        <v>109</v>
      </c>
      <c r="B16" s="281"/>
      <c r="C16" s="168"/>
      <c r="D16" s="121">
        <v>100</v>
      </c>
      <c r="E16" s="225">
        <v>0.4</v>
      </c>
      <c r="F16" s="225">
        <v>0.4</v>
      </c>
      <c r="G16" s="225">
        <v>0.97799999999999998</v>
      </c>
      <c r="H16" s="226">
        <v>44</v>
      </c>
    </row>
    <row r="17" spans="1:8" x14ac:dyDescent="0.25">
      <c r="A17" s="60"/>
      <c r="B17" s="43" t="s">
        <v>16</v>
      </c>
      <c r="C17" s="61"/>
      <c r="D17" s="62"/>
      <c r="E17" s="227"/>
      <c r="F17" s="227"/>
      <c r="G17" s="227"/>
      <c r="H17" s="228"/>
    </row>
    <row r="18" spans="1:8" ht="26.4" x14ac:dyDescent="0.25">
      <c r="A18" s="19">
        <v>14</v>
      </c>
      <c r="B18" s="20" t="s">
        <v>69</v>
      </c>
      <c r="C18" s="21" t="s">
        <v>11</v>
      </c>
      <c r="D18" s="18" t="s">
        <v>35</v>
      </c>
      <c r="E18" s="151">
        <v>0.7</v>
      </c>
      <c r="F18" s="151">
        <v>6.1</v>
      </c>
      <c r="G18" s="151">
        <v>1.9</v>
      </c>
      <c r="H18" s="152">
        <v>65</v>
      </c>
    </row>
    <row r="19" spans="1:8" ht="26.4" x14ac:dyDescent="0.3">
      <c r="A19" s="90" t="s">
        <v>70</v>
      </c>
      <c r="B19" s="65" t="s">
        <v>71</v>
      </c>
      <c r="C19" s="86" t="s">
        <v>11</v>
      </c>
      <c r="D19" s="91" t="s">
        <v>72</v>
      </c>
      <c r="E19" s="92">
        <v>4.24</v>
      </c>
      <c r="F19" s="92">
        <v>6.6</v>
      </c>
      <c r="G19" s="92">
        <v>16.46</v>
      </c>
      <c r="H19" s="93">
        <v>122</v>
      </c>
    </row>
    <row r="20" spans="1:8" x14ac:dyDescent="0.3">
      <c r="A20" s="24" t="s">
        <v>73</v>
      </c>
      <c r="B20" s="20" t="s">
        <v>74</v>
      </c>
      <c r="C20" s="86" t="s">
        <v>11</v>
      </c>
      <c r="D20" s="8">
        <v>90</v>
      </c>
      <c r="E20" s="147">
        <v>19.07</v>
      </c>
      <c r="F20" s="147">
        <v>17.34</v>
      </c>
      <c r="G20" s="147">
        <v>4.29</v>
      </c>
      <c r="H20" s="148">
        <v>250</v>
      </c>
    </row>
    <row r="21" spans="1:8" x14ac:dyDescent="0.3">
      <c r="A21" s="24" t="s">
        <v>75</v>
      </c>
      <c r="B21" s="20" t="s">
        <v>76</v>
      </c>
      <c r="C21" s="8" t="s">
        <v>11</v>
      </c>
      <c r="D21" s="66">
        <v>150</v>
      </c>
      <c r="E21" s="147">
        <v>5.3</v>
      </c>
      <c r="F21" s="147">
        <v>4.9000000000000004</v>
      </c>
      <c r="G21" s="147">
        <v>32.799999999999997</v>
      </c>
      <c r="H21" s="148">
        <v>197</v>
      </c>
    </row>
    <row r="22" spans="1:8" x14ac:dyDescent="0.3">
      <c r="A22" s="31">
        <v>496</v>
      </c>
      <c r="B22" s="20" t="s">
        <v>77</v>
      </c>
      <c r="C22" s="8" t="s">
        <v>11</v>
      </c>
      <c r="D22" s="32">
        <v>200</v>
      </c>
      <c r="E22" s="141">
        <v>0.7</v>
      </c>
      <c r="F22" s="141">
        <v>0.3</v>
      </c>
      <c r="G22" s="141">
        <v>18.3</v>
      </c>
      <c r="H22" s="142">
        <v>78</v>
      </c>
    </row>
    <row r="23" spans="1:8" x14ac:dyDescent="0.3">
      <c r="A23" s="31"/>
      <c r="B23" s="34" t="s">
        <v>23</v>
      </c>
      <c r="C23" s="8" t="s">
        <v>11</v>
      </c>
      <c r="D23" s="12">
        <v>80</v>
      </c>
      <c r="E23" s="141">
        <v>8.8000000000000007</v>
      </c>
      <c r="F23" s="141">
        <v>1.6</v>
      </c>
      <c r="G23" s="141">
        <v>30.66</v>
      </c>
      <c r="H23" s="142">
        <v>148.53</v>
      </c>
    </row>
    <row r="24" spans="1:8" ht="13.8" thickBot="1" x14ac:dyDescent="0.35">
      <c r="A24" s="46"/>
      <c r="B24" s="37" t="s">
        <v>14</v>
      </c>
      <c r="C24" s="38" t="s">
        <v>11</v>
      </c>
      <c r="D24" s="39">
        <v>80</v>
      </c>
      <c r="E24" s="163">
        <v>7.92</v>
      </c>
      <c r="F24" s="163">
        <v>1.44</v>
      </c>
      <c r="G24" s="163">
        <v>46</v>
      </c>
      <c r="H24" s="164">
        <v>222.8</v>
      </c>
    </row>
    <row r="25" spans="1:8" ht="15.75" customHeight="1" thickBot="1" x14ac:dyDescent="0.35">
      <c r="A25" s="295" t="s">
        <v>24</v>
      </c>
      <c r="B25" s="302"/>
      <c r="C25" s="124"/>
      <c r="D25" s="259" t="s">
        <v>114</v>
      </c>
      <c r="E25" s="188">
        <f>SUM(E18:E24)</f>
        <v>46.730000000000004</v>
      </c>
      <c r="F25" s="159">
        <f>SUM(F18:F24)</f>
        <v>38.279999999999994</v>
      </c>
      <c r="G25" s="159">
        <f>SUM(G18:G24)</f>
        <v>150.41</v>
      </c>
      <c r="H25" s="160">
        <f>SUM(H18:H24)</f>
        <v>1083.33</v>
      </c>
    </row>
    <row r="26" spans="1:8" x14ac:dyDescent="0.3">
      <c r="A26" s="42"/>
      <c r="B26" s="43" t="s">
        <v>25</v>
      </c>
      <c r="C26" s="43"/>
      <c r="D26" s="94"/>
      <c r="E26" s="183"/>
      <c r="F26" s="183"/>
      <c r="G26" s="183"/>
      <c r="H26" s="184"/>
    </row>
    <row r="27" spans="1:8" x14ac:dyDescent="0.3">
      <c r="A27" s="46">
        <v>501</v>
      </c>
      <c r="B27" s="37" t="s">
        <v>26</v>
      </c>
      <c r="C27" s="47" t="s">
        <v>11</v>
      </c>
      <c r="D27" s="39">
        <v>200</v>
      </c>
      <c r="E27" s="161">
        <v>1</v>
      </c>
      <c r="F27" s="161">
        <v>0.2</v>
      </c>
      <c r="G27" s="161">
        <v>20.2</v>
      </c>
      <c r="H27" s="162">
        <v>86</v>
      </c>
    </row>
    <row r="28" spans="1:8" ht="13.8" thickBot="1" x14ac:dyDescent="0.35">
      <c r="A28" s="46"/>
      <c r="B28" s="266" t="s">
        <v>117</v>
      </c>
      <c r="C28" s="267" t="s">
        <v>11</v>
      </c>
      <c r="D28" s="274">
        <v>100</v>
      </c>
      <c r="E28" s="53">
        <v>7.03</v>
      </c>
      <c r="F28" s="53">
        <v>5.6</v>
      </c>
      <c r="G28" s="53">
        <v>46.09</v>
      </c>
      <c r="H28" s="275">
        <v>262.89999999999998</v>
      </c>
    </row>
    <row r="29" spans="1:8" ht="15.75" customHeight="1" thickBot="1" x14ac:dyDescent="0.35">
      <c r="A29" s="295" t="s">
        <v>28</v>
      </c>
      <c r="B29" s="302"/>
      <c r="C29" s="124"/>
      <c r="D29" s="233">
        <v>300</v>
      </c>
      <c r="E29" s="188">
        <f>SUM(E27:E28)</f>
        <v>8.0300000000000011</v>
      </c>
      <c r="F29" s="159">
        <f>SUM(F27:F28)</f>
        <v>5.8</v>
      </c>
      <c r="G29" s="159">
        <f>SUM(G27:G28)</f>
        <v>66.290000000000006</v>
      </c>
      <c r="H29" s="160">
        <f>SUM(H27:H28)</f>
        <v>348.9</v>
      </c>
    </row>
    <row r="30" spans="1:8" ht="15.75" customHeight="1" thickBot="1" x14ac:dyDescent="0.35">
      <c r="A30" s="295" t="s">
        <v>29</v>
      </c>
      <c r="B30" s="302"/>
      <c r="C30" s="187"/>
      <c r="D30" s="259">
        <f>D29+D25+D16+D13</f>
        <v>1880</v>
      </c>
      <c r="E30" s="188">
        <f>E29+E25+E13</f>
        <v>76.69</v>
      </c>
      <c r="F30" s="188">
        <f>F29+F25+F13</f>
        <v>67.319999999999993</v>
      </c>
      <c r="G30" s="188">
        <f>G29+G25+G13</f>
        <v>287.52</v>
      </c>
      <c r="H30" s="188">
        <f>H29+H25+H13</f>
        <v>2009.23</v>
      </c>
    </row>
  </sheetData>
  <mergeCells count="12">
    <mergeCell ref="A30:B30"/>
    <mergeCell ref="A2:H2"/>
    <mergeCell ref="A4:H4"/>
    <mergeCell ref="A5:A6"/>
    <mergeCell ref="B5:B6"/>
    <mergeCell ref="D5:D6"/>
    <mergeCell ref="E5:G5"/>
    <mergeCell ref="H5:H6"/>
    <mergeCell ref="A13:C13"/>
    <mergeCell ref="A16:B16"/>
    <mergeCell ref="A25:B25"/>
    <mergeCell ref="A29:B2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Соломатина Оксана Александровна</dc:creator>
  <cp:lastModifiedBy>Гордеева Людмила Валерьевна</cp:lastModifiedBy>
  <cp:lastPrinted>2023-06-07T14:51:21Z</cp:lastPrinted>
  <dcterms:created xsi:type="dcterms:W3CDTF">2015-06-05T18:19:34Z</dcterms:created>
  <dcterms:modified xsi:type="dcterms:W3CDTF">2024-05-22T09:37:06Z</dcterms:modified>
</cp:coreProperties>
</file>